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20400" windowHeight="8505" activeTab="1"/>
  </bookViews>
  <sheets>
    <sheet name="HK1" sheetId="1" r:id="rId1"/>
    <sheet name="HK2" sheetId="2" r:id="rId2"/>
    <sheet name="CA NAM" sheetId="3" r:id="rId3"/>
  </sheets>
  <definedNames>
    <definedName name="_Fill" localSheetId="2" hidden="1">#REF!</definedName>
    <definedName name="_Fill" localSheetId="0" hidden="1">#REF!</definedName>
    <definedName name="_Fill" localSheetId="1" hidden="1">#REF!</definedName>
    <definedName name="_Fill" hidden="1">#REF!</definedName>
    <definedName name="_xlnm._FilterDatabase" localSheetId="2" hidden="1">'CA NAM'!$A$3:$AI$23</definedName>
    <definedName name="_xlnm._FilterDatabase" localSheetId="0" hidden="1">'HK1'!$A$3:$AI$23</definedName>
    <definedName name="_xlnm._FilterDatabase" localSheetId="1" hidden="1">'HK2'!$A$3:$AI$23</definedName>
    <definedName name="_Key1" localSheetId="2" hidden="1">#REF!</definedName>
    <definedName name="_Key1" localSheetId="0" hidden="1">#REF!</definedName>
    <definedName name="_Key1" localSheetId="1" hidden="1">#REF!</definedName>
    <definedName name="_Key1" hidden="1">#REF!</definedName>
    <definedName name="_Key2" localSheetId="2" hidden="1">#REF!</definedName>
    <definedName name="_Key2" localSheetId="0" hidden="1">#REF!</definedName>
    <definedName name="_Key2" localSheetId="1" hidden="1">#REF!</definedName>
    <definedName name="_Key2" hidden="1">#REF!</definedName>
    <definedName name="_Order1" hidden="1">255</definedName>
    <definedName name="_Order2" hidden="1">255</definedName>
    <definedName name="_Sort" localSheetId="2" hidden="1">#REF!</definedName>
    <definedName name="_Sort" localSheetId="0" hidden="1">#REF!</definedName>
    <definedName name="_Sort" localSheetId="1" hidden="1">#REF!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_xlnm.Print_Titles" localSheetId="2">'CA NAM'!$1:$3</definedName>
    <definedName name="_xlnm.Print_Titles" localSheetId="0">'HK1'!$1:$3</definedName>
    <definedName name="_xlnm.Print_Titles" localSheetId="1">'HK2'!$1:$3</definedName>
  </definedNames>
  <calcPr calcId="144525"/>
</workbook>
</file>

<file path=xl/calcChain.xml><?xml version="1.0" encoding="utf-8"?>
<calcChain xmlns="http://schemas.openxmlformats.org/spreadsheetml/2006/main">
  <c r="AH5" i="1" l="1"/>
  <c r="AH6" i="1"/>
  <c r="AH7" i="1"/>
  <c r="AH8" i="1"/>
  <c r="AH9" i="1"/>
  <c r="AH10" i="1"/>
  <c r="AH11" i="1"/>
  <c r="AH12" i="1"/>
  <c r="AH13" i="1"/>
  <c r="AH14" i="1"/>
  <c r="AH15" i="1"/>
  <c r="AH16" i="1"/>
  <c r="AH17" i="1"/>
  <c r="AH18" i="1"/>
  <c r="AH19" i="1"/>
  <c r="AH20" i="1"/>
  <c r="AH21" i="1"/>
  <c r="AH22" i="1"/>
  <c r="AH23" i="1"/>
  <c r="AH4" i="1"/>
  <c r="AH5" i="2"/>
  <c r="AH6" i="2"/>
  <c r="AH7" i="2"/>
  <c r="AH8" i="2"/>
  <c r="AH9" i="2"/>
  <c r="AH10" i="2"/>
  <c r="AH11" i="2"/>
  <c r="AH12" i="2"/>
  <c r="AH13" i="2"/>
  <c r="AH14" i="2"/>
  <c r="AH15" i="2"/>
  <c r="AH16" i="2"/>
  <c r="AH17" i="2"/>
  <c r="AH18" i="2"/>
  <c r="AH19" i="2"/>
  <c r="AH20" i="2"/>
  <c r="AH21" i="2"/>
  <c r="AH22" i="2"/>
  <c r="AH23" i="2"/>
  <c r="AH4" i="2"/>
  <c r="AH23" i="3" l="1"/>
  <c r="AI23" i="3" s="1"/>
  <c r="AF24" i="3"/>
  <c r="AE24" i="3"/>
  <c r="AB24" i="3"/>
  <c r="AA24" i="3"/>
  <c r="W24" i="3"/>
  <c r="T24" i="3"/>
  <c r="S24" i="3"/>
  <c r="P24" i="3"/>
  <c r="O24" i="3"/>
  <c r="L24" i="3"/>
  <c r="K24" i="3"/>
  <c r="G24" i="3"/>
  <c r="A23" i="3"/>
  <c r="AH22" i="3"/>
  <c r="AI22" i="3" s="1"/>
  <c r="A22" i="3"/>
  <c r="AH21" i="3"/>
  <c r="AI21" i="3" s="1"/>
  <c r="A21" i="3"/>
  <c r="AH20" i="3"/>
  <c r="AI20" i="3" s="1"/>
  <c r="A20" i="3"/>
  <c r="AH19" i="3"/>
  <c r="AI19" i="3" s="1"/>
  <c r="A19" i="3"/>
  <c r="AH18" i="3"/>
  <c r="AI18" i="3" s="1"/>
  <c r="A18" i="3"/>
  <c r="AH17" i="3"/>
  <c r="AI17" i="3" s="1"/>
  <c r="A17" i="3"/>
  <c r="AH16" i="3"/>
  <c r="AI16" i="3" s="1"/>
  <c r="A16" i="3"/>
  <c r="AH15" i="3"/>
  <c r="AI15" i="3" s="1"/>
  <c r="A15" i="3"/>
  <c r="AH14" i="3"/>
  <c r="AI14" i="3" s="1"/>
  <c r="A14" i="3"/>
  <c r="AH13" i="3"/>
  <c r="AI13" i="3" s="1"/>
  <c r="A13" i="3"/>
  <c r="AH12" i="3"/>
  <c r="AI12" i="3" s="1"/>
  <c r="A12" i="3"/>
  <c r="AH11" i="3"/>
  <c r="AI11" i="3" s="1"/>
  <c r="A11" i="3"/>
  <c r="AH10" i="3"/>
  <c r="AI10" i="3" s="1"/>
  <c r="A10" i="3"/>
  <c r="AH9" i="3"/>
  <c r="AI9" i="3" s="1"/>
  <c r="A9" i="3"/>
  <c r="AH8" i="3"/>
  <c r="AI8" i="3" s="1"/>
  <c r="A8" i="3"/>
  <c r="AH7" i="3"/>
  <c r="AI7" i="3" s="1"/>
  <c r="A7" i="3"/>
  <c r="AH6" i="3"/>
  <c r="AI6" i="3" s="1"/>
  <c r="A6" i="3"/>
  <c r="AH5" i="3"/>
  <c r="AI5" i="3" s="1"/>
  <c r="A5" i="3"/>
  <c r="AG24" i="3"/>
  <c r="AC24" i="3"/>
  <c r="Y24" i="3"/>
  <c r="X24" i="3"/>
  <c r="U24" i="3"/>
  <c r="Q24" i="3"/>
  <c r="M24" i="3"/>
  <c r="I24" i="3"/>
  <c r="H24" i="3"/>
  <c r="E24" i="3"/>
  <c r="A4" i="3"/>
  <c r="AI23" i="2"/>
  <c r="AF24" i="2"/>
  <c r="AD24" i="2"/>
  <c r="AB24" i="2"/>
  <c r="AA24" i="2"/>
  <c r="X24" i="2"/>
  <c r="V24" i="2"/>
  <c r="T24" i="2"/>
  <c r="S24" i="2"/>
  <c r="N24" i="2"/>
  <c r="L24" i="2"/>
  <c r="K24" i="2"/>
  <c r="H24" i="2"/>
  <c r="F24" i="2"/>
  <c r="A23" i="2"/>
  <c r="AI22" i="2"/>
  <c r="A22" i="2"/>
  <c r="AI21" i="2"/>
  <c r="A21" i="2"/>
  <c r="AI20" i="2"/>
  <c r="A20" i="2"/>
  <c r="AI19" i="2"/>
  <c r="A19" i="2"/>
  <c r="AI18" i="2"/>
  <c r="A18" i="2"/>
  <c r="AI17" i="2"/>
  <c r="A17" i="2"/>
  <c r="AI16" i="2"/>
  <c r="A16" i="2"/>
  <c r="AI15" i="2"/>
  <c r="A15" i="2"/>
  <c r="AI14" i="2"/>
  <c r="A14" i="2"/>
  <c r="AI13" i="2"/>
  <c r="A13" i="2"/>
  <c r="AI12" i="2"/>
  <c r="A12" i="2"/>
  <c r="AI11" i="2"/>
  <c r="A11" i="2"/>
  <c r="AI10" i="2"/>
  <c r="A10" i="2"/>
  <c r="AI9" i="2"/>
  <c r="A9" i="2"/>
  <c r="AI8" i="2"/>
  <c r="A8" i="2"/>
  <c r="A7" i="2"/>
  <c r="AI6" i="2"/>
  <c r="A6" i="2"/>
  <c r="AI5" i="2"/>
  <c r="A5" i="2"/>
  <c r="AE24" i="2"/>
  <c r="W24" i="2"/>
  <c r="P24" i="2"/>
  <c r="O24" i="2"/>
  <c r="G24" i="2"/>
  <c r="A4" i="2"/>
  <c r="AI23" i="1"/>
  <c r="AF24" i="1"/>
  <c r="AE24" i="1"/>
  <c r="AB24" i="1"/>
  <c r="AA24" i="1"/>
  <c r="X24" i="1"/>
  <c r="W24" i="1"/>
  <c r="T24" i="1"/>
  <c r="S24" i="1"/>
  <c r="R24" i="1"/>
  <c r="P24" i="1"/>
  <c r="O24" i="1"/>
  <c r="M24" i="1"/>
  <c r="L24" i="1"/>
  <c r="K24" i="1"/>
  <c r="H24" i="1"/>
  <c r="G24" i="1"/>
  <c r="A23" i="1"/>
  <c r="AI22" i="1"/>
  <c r="A22" i="1"/>
  <c r="AI21" i="1"/>
  <c r="A21" i="1"/>
  <c r="AI20" i="1"/>
  <c r="A20" i="1"/>
  <c r="A19" i="1"/>
  <c r="AI18" i="1"/>
  <c r="A18" i="1"/>
  <c r="AI17" i="1"/>
  <c r="A17" i="1"/>
  <c r="AI16" i="1"/>
  <c r="A16" i="1"/>
  <c r="AI15" i="1"/>
  <c r="A15" i="1"/>
  <c r="AI14" i="1"/>
  <c r="A14" i="1"/>
  <c r="AI13" i="1"/>
  <c r="A13" i="1"/>
  <c r="AI12" i="1"/>
  <c r="A12" i="1"/>
  <c r="A11" i="1"/>
  <c r="AI10" i="1"/>
  <c r="A10" i="1"/>
  <c r="AI9" i="1"/>
  <c r="A9" i="1"/>
  <c r="AI8" i="1"/>
  <c r="A8" i="1"/>
  <c r="A7" i="1"/>
  <c r="AI6" i="1"/>
  <c r="A6" i="1"/>
  <c r="AI5" i="1"/>
  <c r="A5" i="1"/>
  <c r="AC24" i="1"/>
  <c r="A4" i="1"/>
  <c r="AI4" i="2" l="1"/>
  <c r="AI4" i="1"/>
  <c r="Y24" i="1"/>
  <c r="AI11" i="1"/>
  <c r="J24" i="1"/>
  <c r="N24" i="1"/>
  <c r="V24" i="1"/>
  <c r="AD24" i="1"/>
  <c r="AI7" i="1"/>
  <c r="AI19" i="1"/>
  <c r="J24" i="2"/>
  <c r="R24" i="2"/>
  <c r="Z24" i="2"/>
  <c r="AI7" i="2"/>
  <c r="E24" i="1"/>
  <c r="Q24" i="1"/>
  <c r="I24" i="1"/>
  <c r="U24" i="1"/>
  <c r="AG24" i="1"/>
  <c r="F24" i="1"/>
  <c r="Z24" i="1"/>
  <c r="E24" i="2"/>
  <c r="I24" i="2"/>
  <c r="M24" i="2"/>
  <c r="Q24" i="2"/>
  <c r="U24" i="2"/>
  <c r="Y24" i="2"/>
  <c r="AC24" i="2"/>
  <c r="AG24" i="2"/>
  <c r="F24" i="3"/>
  <c r="J24" i="3"/>
  <c r="N24" i="3"/>
  <c r="R24" i="3"/>
  <c r="V24" i="3"/>
  <c r="Z24" i="3"/>
  <c r="AD24" i="3"/>
  <c r="AH4" i="3"/>
  <c r="AH24" i="3" l="1"/>
  <c r="AI1" i="3" s="1"/>
  <c r="AI4" i="3"/>
  <c r="AH24" i="1"/>
  <c r="AI1" i="1" s="1"/>
  <c r="AH24" i="2"/>
  <c r="AI1" i="2" s="1"/>
</calcChain>
</file>

<file path=xl/sharedStrings.xml><?xml version="1.0" encoding="utf-8"?>
<sst xmlns="http://schemas.openxmlformats.org/spreadsheetml/2006/main" count="300" uniqueCount="72">
  <si>
    <t>STT</t>
  </si>
  <si>
    <t>Mã
nhân sự</t>
  </si>
  <si>
    <t>Đơn vị</t>
  </si>
  <si>
    <t>HỌ VÀ TÊN GIẢNG VIÊN</t>
  </si>
  <si>
    <t>ĐỀ THI</t>
  </si>
  <si>
    <t>COI THI</t>
  </si>
  <si>
    <t>CHẤM THI KTHP</t>
  </si>
  <si>
    <t>CHẤM THI TỐT NGHIỆP</t>
  </si>
  <si>
    <t>DỰ PHÒNG KỲ THI</t>
  </si>
  <si>
    <t>GIÁM SÁT</t>
  </si>
  <si>
    <t>TỔNG KHỐI LƯỢNG</t>
  </si>
  <si>
    <t>LÝ THUYẾT</t>
  </si>
  <si>
    <t>TIỂU LUẬN</t>
  </si>
  <si>
    <t>T.HÀNH CHUNG</t>
  </si>
  <si>
    <t>T.HÀNH RIÊNG</t>
  </si>
  <si>
    <t>SL ĐỀ LT KTHP</t>
  </si>
  <si>
    <t>SL ĐỀ TN KTHP</t>
  </si>
  <si>
    <t>SL ĐỀ LT TN</t>
  </si>
  <si>
    <t>SL ĐỀ TH TN</t>
  </si>
  <si>
    <t>KL SOẠN ĐỀ (tiết)</t>
  </si>
  <si>
    <t>KTHPLT COITHI 1</t>
  </si>
  <si>
    <t>KTHPLT COITHI 2</t>
  </si>
  <si>
    <t>ThiTN COITHI 1</t>
  </si>
  <si>
    <t>ThiTN COITHI 2</t>
  </si>
  <si>
    <t>KL COITHI (tiết)</t>
  </si>
  <si>
    <t>SL BÀI LT CHẤM 1</t>
  </si>
  <si>
    <t>SL BÀI LT CHẤM 2</t>
  </si>
  <si>
    <t>SL CHẤM LT NGHĨA VỤ</t>
  </si>
  <si>
    <t>KL CHẤM LT (tiết)</t>
  </si>
  <si>
    <t>SL BÀI TL CHẤM 1</t>
  </si>
  <si>
    <t>SL BÀI TL CHẤM 2</t>
  </si>
  <si>
    <t>SL CHẤM TL NGHĨA VỤ</t>
  </si>
  <si>
    <t>KL CHẤM TL (tiết)</t>
  </si>
  <si>
    <t>01011011</t>
  </si>
  <si>
    <t>Khoa Lý luận Chính trị</t>
  </si>
  <si>
    <t>Bùi Thành Dũng</t>
  </si>
  <si>
    <t>01011007</t>
  </si>
  <si>
    <t>Cao Thị Hồng Thắm</t>
  </si>
  <si>
    <t>01010005</t>
  </si>
  <si>
    <t>Đặng Thị Nhật Minh</t>
  </si>
  <si>
    <t>01011009</t>
  </si>
  <si>
    <t>Đinh Thị Huyên</t>
  </si>
  <si>
    <t>01011016</t>
  </si>
  <si>
    <t>Đỗ Thị Ngát</t>
  </si>
  <si>
    <t>01011008</t>
  </si>
  <si>
    <t>Đỗ Thị Thơm</t>
  </si>
  <si>
    <t>01011018</t>
  </si>
  <si>
    <t>Hoàng Thị Trang</t>
  </si>
  <si>
    <t>01011002</t>
  </si>
  <si>
    <t>Lê Thị Hồng Vân</t>
  </si>
  <si>
    <t>01011013</t>
  </si>
  <si>
    <t>Lê Thị Mai Hường</t>
  </si>
  <si>
    <t>01011004</t>
  </si>
  <si>
    <t>Lương Thị Thanh Hà</t>
  </si>
  <si>
    <t>01011001</t>
  </si>
  <si>
    <t>Nguyễn Anh Kiệt</t>
  </si>
  <si>
    <t>01011012</t>
  </si>
  <si>
    <t>Nguyễn Ngọc Quỳnh(CT)</t>
  </si>
  <si>
    <t>01011005</t>
  </si>
  <si>
    <t>Nguyễn Thị Dinh</t>
  </si>
  <si>
    <t>01011003</t>
  </si>
  <si>
    <t>Nguyễn Thị Mai</t>
  </si>
  <si>
    <t>01011006</t>
  </si>
  <si>
    <t>Phạm Thị Vinh</t>
  </si>
  <si>
    <t>01011010</t>
  </si>
  <si>
    <t>Phan Thị Thùy Trang</t>
  </si>
  <si>
    <t>01011017</t>
  </si>
  <si>
    <t>Sỹ Thị Chung</t>
  </si>
  <si>
    <t>01011015</t>
  </si>
  <si>
    <t>Trần Thị Hồng Thu</t>
  </si>
  <si>
    <t>01011014</t>
  </si>
  <si>
    <t>Trần Văn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</si>
</sst>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\$#,##0\ ;\(\$#,##0\)"/>
    <numFmt numFmtId="165" formatCode="#&quot;,&quot;##0\ &quot;DM&quot;;\-#&quot;,&quot;##0\ &quot;DM&quot;"/>
    <numFmt numFmtId="166" formatCode="0.000%"/>
    <numFmt numFmtId="167" formatCode="&quot;￥&quot;#&quot;,&quot;##0;&quot;￥&quot;\-#&quot;,&quot;##0"/>
    <numFmt numFmtId="168" formatCode="00.000"/>
    <numFmt numFmtId="169" formatCode="_-* #&quot;,&quot;##0_-;\-* #&quot;,&quot;##0_-;_-* &quot;-&quot;_-;_-@_-"/>
    <numFmt numFmtId="170" formatCode="_-&quot;$&quot;* #&quot;,&quot;##0_-;\-&quot;$&quot;* #&quot;,&quot;##0_-;_-&quot;$&quot;* &quot;-&quot;_-;_-@_-"/>
    <numFmt numFmtId="171" formatCode="&quot;$&quot;#&quot;,&quot;##0_);[Red]\(&quot;$&quot;#&quot;,&quot;##0\)"/>
    <numFmt numFmtId="172" formatCode="_-&quot;$&quot;* #&quot;,&quot;##0.00_-;\-&quot;$&quot;* #&quot;,&quot;##0.00_-;_-&quot;$&quot;* &quot;-&quot;??_-;_-@_-"/>
  </numFmts>
  <fonts count="23"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name val="Times New Roman"/>
      <family val="1"/>
    </font>
    <font>
      <b/>
      <sz val="14"/>
      <name val="Times New Roman"/>
      <family val="1"/>
    </font>
    <font>
      <sz val="10"/>
      <name val="Arial"/>
      <family val="2"/>
    </font>
    <font>
      <b/>
      <sz val="14"/>
      <color indexed="8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2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0"/>
      <name val=" "/>
      <family val="1"/>
      <charset val="136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11"/>
      <name val="돋움"/>
      <family val="3"/>
    </font>
    <font>
      <sz val="10"/>
      <name val="굴림체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2">
    <xf numFmtId="0" fontId="0" fillId="0" borderId="0"/>
    <xf numFmtId="0" fontId="2" fillId="0" borderId="0"/>
    <xf numFmtId="0" fontId="4" fillId="0" borderId="0"/>
    <xf numFmtId="0" fontId="1" fillId="0" borderId="0"/>
    <xf numFmtId="3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11" fillId="0" borderId="2" applyNumberFormat="0" applyAlignment="0" applyProtection="0">
      <alignment horizontal="left" vertical="center"/>
    </xf>
    <xf numFmtId="0" fontId="11" fillId="0" borderId="3">
      <alignment horizontal="left" vertical="center"/>
    </xf>
    <xf numFmtId="49" fontId="12" fillId="0" borderId="1">
      <alignment vertical="center"/>
    </xf>
    <xf numFmtId="0" fontId="13" fillId="0" borderId="0" applyNumberFormat="0" applyFont="0" applyFill="0" applyAlignment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2" fillId="0" borderId="0">
      <alignment vertical="center"/>
    </xf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165" fontId="18" fillId="0" borderId="0" applyFont="0" applyFill="0" applyBorder="0" applyAlignment="0" applyProtection="0"/>
    <xf numFmtId="166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168" fontId="18" fillId="0" borderId="0" applyFont="0" applyFill="0" applyBorder="0" applyAlignment="0" applyProtection="0"/>
    <xf numFmtId="0" fontId="19" fillId="0" borderId="0"/>
    <xf numFmtId="0" fontId="20" fillId="0" borderId="0" applyProtection="0"/>
    <xf numFmtId="169" fontId="21" fillId="0" borderId="0" applyFont="0" applyFill="0" applyBorder="0" applyAlignment="0" applyProtection="0"/>
    <xf numFmtId="40" fontId="22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72" fontId="21" fillId="0" borderId="0" applyFont="0" applyFill="0" applyBorder="0" applyAlignment="0" applyProtection="0"/>
  </cellStyleXfs>
  <cellXfs count="35">
    <xf numFmtId="0" fontId="0" fillId="0" borderId="0" xfId="0"/>
    <xf numFmtId="0" fontId="3" fillId="0" borderId="0" xfId="1" applyNumberFormat="1" applyFont="1" applyAlignment="1" applyProtection="1">
      <alignment horizontal="center" vertical="center"/>
      <protection hidden="1"/>
    </xf>
    <xf numFmtId="0" fontId="3" fillId="0" borderId="0" xfId="1" applyFont="1" applyAlignment="1" applyProtection="1">
      <alignment horizontal="center"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Border="1" applyAlignment="1" applyProtection="1">
      <alignment horizontal="center" vertical="center" textRotation="90" wrapText="1"/>
      <protection locked="0"/>
    </xf>
    <xf numFmtId="0" fontId="7" fillId="0" borderId="1" xfId="1" applyFont="1" applyFill="1" applyBorder="1" applyAlignment="1" applyProtection="1">
      <alignment horizontal="center" vertical="center" textRotation="90" wrapText="1"/>
      <protection locked="0"/>
    </xf>
    <xf numFmtId="0" fontId="6" fillId="0" borderId="1" xfId="0" applyFont="1" applyBorder="1" applyAlignment="1" applyProtection="1">
      <alignment horizontal="center" vertical="center" textRotation="90" wrapText="1"/>
      <protection locked="0"/>
    </xf>
    <xf numFmtId="0" fontId="6" fillId="0" borderId="0" xfId="1" applyNumberFormat="1" applyFont="1" applyProtection="1">
      <protection locked="0"/>
    </xf>
    <xf numFmtId="0" fontId="6" fillId="0" borderId="0" xfId="1" applyFont="1" applyProtection="1">
      <protection locked="0"/>
    </xf>
    <xf numFmtId="0" fontId="8" fillId="0" borderId="1" xfId="0" applyNumberFormat="1" applyFont="1" applyFill="1" applyBorder="1" applyAlignment="1" applyProtection="1">
      <alignment vertical="center" wrapText="1"/>
      <protection hidden="1"/>
    </xf>
    <xf numFmtId="0" fontId="8" fillId="0" borderId="1" xfId="0" quotePrefix="1" applyFont="1" applyBorder="1" applyAlignment="1" applyProtection="1">
      <alignment vertical="center" wrapText="1"/>
      <protection locked="0"/>
    </xf>
    <xf numFmtId="0" fontId="8" fillId="0" borderId="1" xfId="0" applyFont="1" applyBorder="1" applyProtection="1">
      <protection locked="0"/>
    </xf>
    <xf numFmtId="0" fontId="8" fillId="0" borderId="1" xfId="0" applyFont="1" applyBorder="1" applyAlignment="1" applyProtection="1">
      <alignment vertical="center" wrapText="1"/>
      <protection locked="0"/>
    </xf>
    <xf numFmtId="0" fontId="9" fillId="2" borderId="1" xfId="2" applyNumberFormat="1" applyFont="1" applyFill="1" applyBorder="1" applyAlignment="1" applyProtection="1">
      <alignment vertical="center"/>
      <protection hidden="1"/>
    </xf>
    <xf numFmtId="0" fontId="5" fillId="2" borderId="1" xfId="2" applyNumberFormat="1" applyFont="1" applyFill="1" applyBorder="1" applyAlignment="1" applyProtection="1">
      <alignment vertical="center"/>
      <protection hidden="1"/>
    </xf>
    <xf numFmtId="0" fontId="3" fillId="0" borderId="1" xfId="0" applyNumberFormat="1" applyFont="1" applyBorder="1" applyAlignment="1" applyProtection="1">
      <alignment horizontal="right" vertical="center"/>
      <protection hidden="1"/>
    </xf>
    <xf numFmtId="0" fontId="8" fillId="0" borderId="0" xfId="1" applyNumberFormat="1" applyFont="1" applyProtection="1">
      <protection hidden="1"/>
    </xf>
    <xf numFmtId="0" fontId="8" fillId="0" borderId="0" xfId="1" applyFont="1" applyProtection="1">
      <protection locked="0"/>
    </xf>
    <xf numFmtId="0" fontId="8" fillId="0" borderId="1" xfId="0" applyNumberFormat="1" applyFont="1" applyBorder="1" applyAlignment="1" applyProtection="1">
      <alignment vertical="center"/>
      <protection locked="0"/>
    </xf>
    <xf numFmtId="0" fontId="8" fillId="0" borderId="1" xfId="0" applyNumberFormat="1" applyFont="1" applyBorder="1" applyAlignment="1" applyProtection="1">
      <alignment vertical="center" wrapText="1"/>
      <protection locked="0"/>
    </xf>
    <xf numFmtId="0" fontId="10" fillId="0" borderId="1" xfId="3" quotePrefix="1" applyFont="1" applyBorder="1" applyAlignment="1" applyProtection="1">
      <alignment vertical="center" wrapText="1"/>
      <protection locked="0"/>
    </xf>
    <xf numFmtId="0" fontId="10" fillId="0" borderId="1" xfId="3" applyFont="1" applyBorder="1" applyAlignment="1" applyProtection="1">
      <alignment vertical="center" wrapText="1"/>
      <protection locked="0"/>
    </xf>
    <xf numFmtId="1" fontId="8" fillId="0" borderId="1" xfId="1" applyNumberFormat="1" applyFont="1" applyBorder="1" applyAlignment="1" applyProtection="1">
      <alignment wrapText="1"/>
      <protection locked="0"/>
    </xf>
    <xf numFmtId="0" fontId="8" fillId="0" borderId="1" xfId="1" applyFont="1" applyBorder="1" applyProtection="1">
      <protection locked="0"/>
    </xf>
    <xf numFmtId="0" fontId="8" fillId="0" borderId="0" xfId="1" applyFont="1" applyAlignment="1" applyProtection="1">
      <alignment horizontal="center"/>
      <protection locked="0"/>
    </xf>
    <xf numFmtId="0" fontId="3" fillId="0" borderId="0" xfId="1" applyNumberFormat="1" applyFont="1" applyProtection="1">
      <protection hidden="1"/>
    </xf>
    <xf numFmtId="0" fontId="8" fillId="0" borderId="0" xfId="1" applyNumberFormat="1" applyFont="1" applyProtection="1">
      <protection locked="0"/>
    </xf>
    <xf numFmtId="0" fontId="3" fillId="0" borderId="0" xfId="1" applyFont="1" applyProtection="1">
      <protection locked="0"/>
    </xf>
    <xf numFmtId="0" fontId="3" fillId="0" borderId="0" xfId="1" applyNumberFormat="1" applyFont="1" applyProtection="1">
      <protection locked="0"/>
    </xf>
    <xf numFmtId="0" fontId="3" fillId="0" borderId="1" xfId="1" applyFont="1" applyBorder="1" applyAlignment="1" applyProtection="1">
      <alignment horizontal="center" vertical="center" wrapText="1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5" fillId="0" borderId="1" xfId="2" applyFont="1" applyFill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 textRotation="90" wrapText="1"/>
      <protection locked="0"/>
    </xf>
    <xf numFmtId="0" fontId="3" fillId="0" borderId="1" xfId="1" applyNumberFormat="1" applyFont="1" applyBorder="1" applyAlignment="1" applyProtection="1">
      <alignment horizontal="center" vertical="center" textRotation="90" wrapText="1"/>
      <protection locked="0"/>
    </xf>
  </cellXfs>
  <cellStyles count="32">
    <cellStyle name="Comma0" xfId="4"/>
    <cellStyle name="Currency0" xfId="5"/>
    <cellStyle name="Date" xfId="6"/>
    <cellStyle name="Fixed" xfId="7"/>
    <cellStyle name="Header1" xfId="8"/>
    <cellStyle name="Header2" xfId="9"/>
    <cellStyle name="Hoa-Scholl" xfId="10"/>
    <cellStyle name="n" xfId="11"/>
    <cellStyle name="Normal" xfId="0" builtinId="0"/>
    <cellStyle name="Normal 2" xfId="1"/>
    <cellStyle name="Normal 6" xfId="3"/>
    <cellStyle name="Normal_THONG KE RA DE - COI THI - CHAM THI" xfId="2"/>
    <cellStyle name=" [0.00]_ Att. 1- Cover" xfId="12"/>
    <cellStyle name="_ Att. 1- Cover" xfId="13"/>
    <cellStyle name="?_ Att. 1- Cover" xfId="14"/>
    <cellStyle name="똿뗦먛귟 [0.00]_PRODUCT DETAIL Q1" xfId="15"/>
    <cellStyle name="똿뗦먛귟_PRODUCT DETAIL Q1" xfId="16"/>
    <cellStyle name="믅됞 [0.00]_PRODUCT DETAIL Q1" xfId="17"/>
    <cellStyle name="믅됞_PRODUCT DETAIL Q1" xfId="18"/>
    <cellStyle name="백분율_95" xfId="19"/>
    <cellStyle name="뷭?_BOOKSHIP" xfId="20"/>
    <cellStyle name="콤마 [0]_1202" xfId="21"/>
    <cellStyle name="콤마_1202" xfId="22"/>
    <cellStyle name="통화 [0]_1202" xfId="23"/>
    <cellStyle name="통화_1202" xfId="24"/>
    <cellStyle name="표준_(정보부문)월별인원계획" xfId="25"/>
    <cellStyle name="一般_99Q3647-ALL-CAS2" xfId="26"/>
    <cellStyle name="千分位[0]_Book1" xfId="27"/>
    <cellStyle name="千分位_99Q3647-ALL-CAS2" xfId="28"/>
    <cellStyle name="貨幣 [0]_Book1" xfId="29"/>
    <cellStyle name="貨幣[0]_BRE" xfId="30"/>
    <cellStyle name="貨幣_Book1" xfId="31"/>
  </cellStyles>
  <dxfs count="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23" sqref="A23:XFD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471.44999999999993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9.6</v>
      </c>
      <c r="K4" s="14">
        <v>9.6</v>
      </c>
      <c r="L4" s="14">
        <v>0</v>
      </c>
      <c r="M4" s="14">
        <v>0</v>
      </c>
      <c r="N4" s="15">
        <v>19.2</v>
      </c>
      <c r="O4" s="14">
        <v>38</v>
      </c>
      <c r="P4" s="14">
        <v>37</v>
      </c>
      <c r="Q4" s="14">
        <v>41</v>
      </c>
      <c r="R4" s="15">
        <v>1.7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0</v>
      </c>
      <c r="AH4" s="16">
        <f>IF(D4="","",ROUND(I4+N4+R4+V4+Y4+AB4+AE4+SUM(AF4:AG4),2))</f>
        <v>20.9</v>
      </c>
      <c r="AI4" s="17">
        <f t="shared" ref="AI4:AI23" si="0">IF(AH4="","",ROUND(AH4*10/3,1))</f>
        <v>69.7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21.599999999999994</v>
      </c>
      <c r="K5" s="14">
        <v>2.4</v>
      </c>
      <c r="L5" s="14">
        <v>0</v>
      </c>
      <c r="M5" s="14">
        <v>0</v>
      </c>
      <c r="N5" s="15">
        <v>23.999999999999993</v>
      </c>
      <c r="O5" s="14">
        <v>430</v>
      </c>
      <c r="P5" s="14">
        <v>369</v>
      </c>
      <c r="Q5" s="14">
        <v>276</v>
      </c>
      <c r="R5" s="15">
        <v>26.15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2.4</v>
      </c>
      <c r="AG5" s="14">
        <v>0</v>
      </c>
      <c r="AH5" s="16">
        <f t="shared" ref="AH5:AH23" si="1">IF(D5="","",ROUND(I5+N5+R5+V5+Y5+AB5+AE5+SUM(AF5:AG5),2))</f>
        <v>52.55</v>
      </c>
      <c r="AI5" s="17">
        <f t="shared" si="0"/>
        <v>175.2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6</v>
      </c>
      <c r="F6" s="14">
        <v>0</v>
      </c>
      <c r="G6" s="14">
        <v>0</v>
      </c>
      <c r="H6" s="14">
        <v>0</v>
      </c>
      <c r="I6" s="15">
        <v>6</v>
      </c>
      <c r="J6" s="14">
        <v>4.8</v>
      </c>
      <c r="K6" s="14">
        <v>1.2</v>
      </c>
      <c r="L6" s="14">
        <v>0</v>
      </c>
      <c r="M6" s="14">
        <v>0</v>
      </c>
      <c r="N6" s="15">
        <v>6</v>
      </c>
      <c r="O6" s="14">
        <v>199</v>
      </c>
      <c r="P6" s="14">
        <v>39</v>
      </c>
      <c r="Q6" s="14">
        <v>0</v>
      </c>
      <c r="R6" s="15">
        <v>11.9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0</v>
      </c>
      <c r="AG6" s="14">
        <v>20.399999999999999</v>
      </c>
      <c r="AH6" s="16">
        <f t="shared" si="1"/>
        <v>44.3</v>
      </c>
      <c r="AI6" s="17">
        <f t="shared" si="0"/>
        <v>147.69999999999999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6</v>
      </c>
      <c r="F7" s="14">
        <v>0</v>
      </c>
      <c r="G7" s="14">
        <v>0</v>
      </c>
      <c r="H7" s="14">
        <v>0</v>
      </c>
      <c r="I7" s="15">
        <v>6</v>
      </c>
      <c r="J7" s="14">
        <v>13.199999999999998</v>
      </c>
      <c r="K7" s="14">
        <v>2.4</v>
      </c>
      <c r="L7" s="14">
        <v>0</v>
      </c>
      <c r="M7" s="14">
        <v>0</v>
      </c>
      <c r="N7" s="15">
        <v>15.599999999999998</v>
      </c>
      <c r="O7" s="14">
        <v>0</v>
      </c>
      <c r="P7" s="14">
        <v>141</v>
      </c>
      <c r="Q7" s="14">
        <v>141</v>
      </c>
      <c r="R7" s="15">
        <v>0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2.4</v>
      </c>
      <c r="AG7" s="14">
        <v>0</v>
      </c>
      <c r="AH7" s="16">
        <f t="shared" si="1"/>
        <v>24</v>
      </c>
      <c r="AI7" s="17">
        <f t="shared" si="0"/>
        <v>80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0</v>
      </c>
      <c r="K8" s="14">
        <v>8.8000000000000007</v>
      </c>
      <c r="L8" s="14">
        <v>0</v>
      </c>
      <c r="M8" s="14">
        <v>0</v>
      </c>
      <c r="N8" s="15">
        <v>8.8000000000000007</v>
      </c>
      <c r="O8" s="14">
        <v>0</v>
      </c>
      <c r="P8" s="14">
        <v>0</v>
      </c>
      <c r="Q8" s="14">
        <v>0</v>
      </c>
      <c r="R8" s="15">
        <v>0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0</v>
      </c>
      <c r="AG8" s="14">
        <v>0</v>
      </c>
      <c r="AH8" s="16">
        <f t="shared" si="1"/>
        <v>8.8000000000000007</v>
      </c>
      <c r="AI8" s="17">
        <f t="shared" si="0"/>
        <v>29.3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0</v>
      </c>
      <c r="F9" s="14">
        <v>0</v>
      </c>
      <c r="G9" s="14">
        <v>0</v>
      </c>
      <c r="H9" s="14">
        <v>0</v>
      </c>
      <c r="I9" s="15">
        <v>0</v>
      </c>
      <c r="J9" s="14">
        <v>7.2</v>
      </c>
      <c r="K9" s="14">
        <v>3.5999999999999996</v>
      </c>
      <c r="L9" s="14">
        <v>0</v>
      </c>
      <c r="M9" s="14">
        <v>0</v>
      </c>
      <c r="N9" s="15">
        <v>10.8</v>
      </c>
      <c r="O9" s="14">
        <v>88</v>
      </c>
      <c r="P9" s="14">
        <v>61</v>
      </c>
      <c r="Q9" s="14">
        <v>44</v>
      </c>
      <c r="R9" s="15">
        <v>5.25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8.4</v>
      </c>
      <c r="AH9" s="16">
        <f t="shared" si="1"/>
        <v>24.45</v>
      </c>
      <c r="AI9" s="17">
        <f t="shared" si="0"/>
        <v>81.5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0</v>
      </c>
      <c r="F10" s="14">
        <v>0</v>
      </c>
      <c r="G10" s="14">
        <v>0</v>
      </c>
      <c r="H10" s="14">
        <v>0</v>
      </c>
      <c r="I10" s="15">
        <v>0</v>
      </c>
      <c r="J10" s="14">
        <v>2.4</v>
      </c>
      <c r="K10" s="14">
        <v>17.599999999999994</v>
      </c>
      <c r="L10" s="14">
        <v>0</v>
      </c>
      <c r="M10" s="14">
        <v>0</v>
      </c>
      <c r="N10" s="15">
        <v>19.999999999999993</v>
      </c>
      <c r="O10" s="14">
        <v>356</v>
      </c>
      <c r="P10" s="14">
        <v>389</v>
      </c>
      <c r="Q10" s="14">
        <v>245</v>
      </c>
      <c r="R10" s="15">
        <v>25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2.4</v>
      </c>
      <c r="AG10" s="14">
        <v>0</v>
      </c>
      <c r="AH10" s="16">
        <f t="shared" si="1"/>
        <v>47.4</v>
      </c>
      <c r="AI10" s="17">
        <f t="shared" si="0"/>
        <v>158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204</v>
      </c>
      <c r="P11" s="14">
        <v>186</v>
      </c>
      <c r="Q11" s="14">
        <v>297</v>
      </c>
      <c r="R11" s="15">
        <v>4.6500000000000004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8.4</v>
      </c>
      <c r="AH11" s="16">
        <f t="shared" si="1"/>
        <v>13.05</v>
      </c>
      <c r="AI11" s="17">
        <f t="shared" si="0"/>
        <v>43.5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1</v>
      </c>
      <c r="F12" s="14">
        <v>0</v>
      </c>
      <c r="G12" s="14">
        <v>0</v>
      </c>
      <c r="H12" s="14">
        <v>0</v>
      </c>
      <c r="I12" s="15">
        <v>1</v>
      </c>
      <c r="J12" s="14">
        <v>6</v>
      </c>
      <c r="K12" s="14">
        <v>0</v>
      </c>
      <c r="L12" s="14">
        <v>0</v>
      </c>
      <c r="M12" s="14">
        <v>0</v>
      </c>
      <c r="N12" s="15">
        <v>6</v>
      </c>
      <c r="O12" s="14">
        <v>344</v>
      </c>
      <c r="P12" s="14">
        <v>378</v>
      </c>
      <c r="Q12" s="14">
        <v>203</v>
      </c>
      <c r="R12" s="15">
        <v>25.95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9.6</v>
      </c>
      <c r="AH12" s="16">
        <f t="shared" si="1"/>
        <v>42.55</v>
      </c>
      <c r="AI12" s="17">
        <f t="shared" si="0"/>
        <v>141.80000000000001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  <c r="J13" s="14">
        <v>0</v>
      </c>
      <c r="K13" s="14">
        <v>0</v>
      </c>
      <c r="L13" s="14">
        <v>0</v>
      </c>
      <c r="M13" s="14">
        <v>0</v>
      </c>
      <c r="N13" s="15">
        <v>0</v>
      </c>
      <c r="O13" s="14">
        <v>0</v>
      </c>
      <c r="P13" s="14">
        <v>0</v>
      </c>
      <c r="Q13" s="14">
        <v>266</v>
      </c>
      <c r="R13" s="15">
        <v>-13.3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-13.3</v>
      </c>
      <c r="AI13" s="17">
        <f t="shared" si="0"/>
        <v>-44.3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2</v>
      </c>
      <c r="F14" s="14">
        <v>0</v>
      </c>
      <c r="G14" s="14">
        <v>0</v>
      </c>
      <c r="H14" s="14">
        <v>0</v>
      </c>
      <c r="I14" s="15">
        <v>2</v>
      </c>
      <c r="J14" s="14">
        <v>10.799999999999999</v>
      </c>
      <c r="K14" s="14">
        <v>1.2</v>
      </c>
      <c r="L14" s="14">
        <v>0</v>
      </c>
      <c r="M14" s="14">
        <v>0</v>
      </c>
      <c r="N14" s="15">
        <v>11.999999999999998</v>
      </c>
      <c r="O14" s="14">
        <v>141</v>
      </c>
      <c r="P14" s="14">
        <v>0</v>
      </c>
      <c r="Q14" s="14">
        <v>42</v>
      </c>
      <c r="R14" s="15">
        <v>4.95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0</v>
      </c>
      <c r="AG14" s="14">
        <v>2</v>
      </c>
      <c r="AH14" s="16">
        <f t="shared" si="1"/>
        <v>20.95</v>
      </c>
      <c r="AI14" s="17">
        <f t="shared" si="0"/>
        <v>69.8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4</v>
      </c>
      <c r="F15" s="14">
        <v>2</v>
      </c>
      <c r="G15" s="14">
        <v>0</v>
      </c>
      <c r="H15" s="14">
        <v>0</v>
      </c>
      <c r="I15" s="15">
        <v>8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61</v>
      </c>
      <c r="P15" s="14">
        <v>92</v>
      </c>
      <c r="Q15" s="14">
        <v>48</v>
      </c>
      <c r="R15" s="15">
        <v>5.25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0</v>
      </c>
      <c r="AG15" s="14">
        <v>14.4</v>
      </c>
      <c r="AH15" s="16">
        <f t="shared" si="1"/>
        <v>27.65</v>
      </c>
      <c r="AI15" s="17">
        <f t="shared" si="0"/>
        <v>92.2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0</v>
      </c>
      <c r="F16" s="14">
        <v>0</v>
      </c>
      <c r="G16" s="14">
        <v>0</v>
      </c>
      <c r="H16" s="14">
        <v>0</v>
      </c>
      <c r="I16" s="15">
        <v>0</v>
      </c>
      <c r="J16" s="14">
        <v>13.599999999999998</v>
      </c>
      <c r="K16" s="14">
        <v>1.2</v>
      </c>
      <c r="L16" s="14">
        <v>0</v>
      </c>
      <c r="M16" s="14">
        <v>0</v>
      </c>
      <c r="N16" s="15">
        <v>14.799999999999997</v>
      </c>
      <c r="O16" s="14">
        <v>186</v>
      </c>
      <c r="P16" s="14">
        <v>204</v>
      </c>
      <c r="Q16" s="14">
        <v>397</v>
      </c>
      <c r="R16" s="15">
        <v>-0.35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14.45</v>
      </c>
      <c r="AI16" s="17">
        <f t="shared" si="0"/>
        <v>48.2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7.2</v>
      </c>
      <c r="K17" s="14">
        <v>0</v>
      </c>
      <c r="L17" s="14">
        <v>0</v>
      </c>
      <c r="M17" s="14">
        <v>0</v>
      </c>
      <c r="N17" s="15">
        <v>7.2</v>
      </c>
      <c r="O17" s="14">
        <v>39</v>
      </c>
      <c r="P17" s="14">
        <v>199</v>
      </c>
      <c r="Q17" s="14">
        <v>245</v>
      </c>
      <c r="R17" s="15">
        <v>-0.35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6.85</v>
      </c>
      <c r="AI17" s="17">
        <f t="shared" si="0"/>
        <v>22.8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8</v>
      </c>
      <c r="K18" s="14">
        <v>6</v>
      </c>
      <c r="L18" s="14">
        <v>0</v>
      </c>
      <c r="M18" s="14">
        <v>0</v>
      </c>
      <c r="N18" s="15">
        <v>14</v>
      </c>
      <c r="O18" s="14">
        <v>68</v>
      </c>
      <c r="P18" s="14">
        <v>64</v>
      </c>
      <c r="Q18" s="14">
        <v>83</v>
      </c>
      <c r="R18" s="15">
        <v>2.4500000000000002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1.2</v>
      </c>
      <c r="AG18" s="14">
        <v>0</v>
      </c>
      <c r="AH18" s="16">
        <f t="shared" si="1"/>
        <v>17.649999999999999</v>
      </c>
      <c r="AI18" s="17">
        <f t="shared" si="0"/>
        <v>58.8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3</v>
      </c>
      <c r="F19" s="14">
        <v>0</v>
      </c>
      <c r="G19" s="14">
        <v>0</v>
      </c>
      <c r="H19" s="14">
        <v>0</v>
      </c>
      <c r="I19" s="15">
        <v>3</v>
      </c>
      <c r="J19" s="14">
        <v>6</v>
      </c>
      <c r="K19" s="14">
        <v>2.4</v>
      </c>
      <c r="L19" s="14">
        <v>0</v>
      </c>
      <c r="M19" s="14">
        <v>0</v>
      </c>
      <c r="N19" s="15">
        <v>8.4</v>
      </c>
      <c r="O19" s="14">
        <v>378</v>
      </c>
      <c r="P19" s="14">
        <v>344</v>
      </c>
      <c r="Q19" s="14">
        <v>215</v>
      </c>
      <c r="R19" s="15">
        <v>25.35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1.2</v>
      </c>
      <c r="AG19" s="14">
        <v>8.4</v>
      </c>
      <c r="AH19" s="16">
        <f t="shared" si="1"/>
        <v>46.35</v>
      </c>
      <c r="AI19" s="17">
        <f t="shared" si="0"/>
        <v>154.5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1.2</v>
      </c>
      <c r="L20" s="14">
        <v>0</v>
      </c>
      <c r="M20" s="14">
        <v>0</v>
      </c>
      <c r="N20" s="15">
        <v>1.2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1"/>
        <v>2.4</v>
      </c>
      <c r="AI20" s="17">
        <f t="shared" si="0"/>
        <v>8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2</v>
      </c>
      <c r="F21" s="14">
        <v>0</v>
      </c>
      <c r="G21" s="14">
        <v>0</v>
      </c>
      <c r="H21" s="14">
        <v>0</v>
      </c>
      <c r="I21" s="15">
        <v>2</v>
      </c>
      <c r="J21" s="14">
        <v>15.999999999999996</v>
      </c>
      <c r="K21" s="14">
        <v>7.2</v>
      </c>
      <c r="L21" s="14">
        <v>0</v>
      </c>
      <c r="M21" s="14">
        <v>0</v>
      </c>
      <c r="N21" s="15">
        <v>23.199999999999996</v>
      </c>
      <c r="O21" s="14">
        <v>372</v>
      </c>
      <c r="P21" s="14">
        <v>400</v>
      </c>
      <c r="Q21" s="14">
        <v>371</v>
      </c>
      <c r="R21" s="15">
        <v>20.05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0</v>
      </c>
      <c r="AG21" s="14">
        <v>0</v>
      </c>
      <c r="AH21" s="16">
        <f t="shared" si="1"/>
        <v>45.25</v>
      </c>
      <c r="AI21" s="17">
        <f t="shared" si="0"/>
        <v>150.80000000000001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0</v>
      </c>
      <c r="F22" s="14">
        <v>0</v>
      </c>
      <c r="G22" s="14">
        <v>0</v>
      </c>
      <c r="H22" s="14">
        <v>0</v>
      </c>
      <c r="I22" s="15">
        <v>0</v>
      </c>
      <c r="J22" s="14">
        <v>6</v>
      </c>
      <c r="K22" s="14">
        <v>14.399999999999997</v>
      </c>
      <c r="L22" s="14">
        <v>0</v>
      </c>
      <c r="M22" s="14">
        <v>0</v>
      </c>
      <c r="N22" s="15">
        <v>20.399999999999999</v>
      </c>
      <c r="O22" s="14">
        <v>37</v>
      </c>
      <c r="P22" s="14">
        <v>38</v>
      </c>
      <c r="Q22" s="14">
        <v>27</v>
      </c>
      <c r="R22" s="15">
        <v>2.4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2.4</v>
      </c>
      <c r="AG22" s="14">
        <v>0</v>
      </c>
      <c r="AH22" s="16">
        <f t="shared" si="1"/>
        <v>25.2</v>
      </c>
      <c r="AI22" s="17">
        <f t="shared" si="0"/>
        <v>84</v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E24" s="17">
        <f>SUBTOTAL(9,E2:E23)</f>
        <v>24</v>
      </c>
      <c r="F24" s="17">
        <f>SUBTOTAL(9,F2:F23)</f>
        <v>2</v>
      </c>
      <c r="G24" s="17">
        <f>SUBTOTAL(9,G2:G23)</f>
        <v>0</v>
      </c>
      <c r="H24" s="17">
        <f>SUBTOTAL(9,H2:H23)</f>
        <v>0</v>
      </c>
      <c r="I24" s="26">
        <f>SUBTOTAL(9,I2:I23)</f>
        <v>28</v>
      </c>
      <c r="J24" s="17">
        <f>SUBTOTAL(9,J2:J23)</f>
        <v>132.39999999999998</v>
      </c>
      <c r="K24" s="17">
        <f>SUBTOTAL(9,K2:K23)</f>
        <v>79.199999999999989</v>
      </c>
      <c r="L24" s="17">
        <f>SUBTOTAL(9,L2:L23)</f>
        <v>0</v>
      </c>
      <c r="M24" s="17">
        <f>SUBTOTAL(9,M2:M23)</f>
        <v>0</v>
      </c>
      <c r="N24" s="26">
        <f>SUBTOTAL(9,N2:N23)</f>
        <v>211.59999999999997</v>
      </c>
      <c r="O24" s="17">
        <f>SUBTOTAL(9,O2:O23)</f>
        <v>2941</v>
      </c>
      <c r="P24" s="17">
        <f>SUBTOTAL(9,P2:P23)</f>
        <v>2941</v>
      </c>
      <c r="Q24" s="17">
        <f>SUBTOTAL(9,Q2:Q23)</f>
        <v>2941</v>
      </c>
      <c r="R24" s="26">
        <f>SUBTOTAL(9,R2:R23)</f>
        <v>147.05000000000004</v>
      </c>
      <c r="S24" s="17">
        <f>SUBTOTAL(9,S2:S23)</f>
        <v>0</v>
      </c>
      <c r="T24" s="17">
        <f>SUBTOTAL(9,T2:T23)</f>
        <v>0</v>
      </c>
      <c r="U24" s="17">
        <f>SUBTOTAL(9,U2:U23)</f>
        <v>0</v>
      </c>
      <c r="V24" s="26">
        <f>SUBTOTAL(9,V2:V23)</f>
        <v>0</v>
      </c>
      <c r="W24" s="17">
        <f>SUBTOTAL(9,W2:W23)</f>
        <v>0</v>
      </c>
      <c r="X24" s="17">
        <f>SUBTOTAL(9,X2:X23)</f>
        <v>0</v>
      </c>
      <c r="Y24" s="26">
        <f>SUBTOTAL(9,Y2:Y23)</f>
        <v>0</v>
      </c>
      <c r="Z24" s="17">
        <f>SUBTOTAL(9,Z2:Z23)</f>
        <v>0</v>
      </c>
      <c r="AA24" s="17">
        <f>SUBTOTAL(9,AA2:AA23)</f>
        <v>0</v>
      </c>
      <c r="AB24" s="26">
        <f>SUBTOTAL(9,AB2:AB23)</f>
        <v>0</v>
      </c>
      <c r="AC24" s="17">
        <f>SUBTOTAL(9,AC2:AC23)</f>
        <v>0</v>
      </c>
      <c r="AD24" s="17">
        <f>SUBTOTAL(9,AD2:AD23)</f>
        <v>0</v>
      </c>
      <c r="AE24" s="26">
        <f>SUBTOTAL(9,AE2:AE23)</f>
        <v>0</v>
      </c>
      <c r="AF24" s="17">
        <f>SUBTOTAL(9,AF2:AF23)</f>
        <v>13.199999999999998</v>
      </c>
      <c r="AG24" s="17">
        <f>SUBTOTAL(9,AG2:AG23)</f>
        <v>71.599999999999994</v>
      </c>
      <c r="AH24" s="26">
        <f>SUBTOTAL(9,AH2:AH23)</f>
        <v>471.44999999999993</v>
      </c>
    </row>
  </sheetData>
  <sheetProtection formatCells="0" formatColumns="0" formatRows="0" autoFilter="0"/>
  <autoFilter ref="A3:AI23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8" priority="4" stopIfTrue="1" operator="lessThan">
      <formula>0</formula>
    </cfRule>
  </conditionalFormatting>
  <conditionalFormatting sqref="Q3">
    <cfRule type="cellIs" dxfId="7" priority="3" stopIfTrue="1" operator="lessThan">
      <formula>0</formula>
    </cfRule>
  </conditionalFormatting>
  <conditionalFormatting sqref="U3">
    <cfRule type="cellIs" dxfId="6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tabSelected="1" zoomScale="70" zoomScaleNormal="70" workbookViewId="0">
      <pane xSplit="4" ySplit="3" topLeftCell="Q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H4" sqref="AH4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578.79999999999995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2.4</v>
      </c>
      <c r="K4" s="14">
        <v>7.2</v>
      </c>
      <c r="L4" s="14">
        <v>0</v>
      </c>
      <c r="M4" s="14">
        <v>0</v>
      </c>
      <c r="N4" s="15">
        <v>9.6</v>
      </c>
      <c r="O4" s="14">
        <v>294</v>
      </c>
      <c r="P4" s="14">
        <v>283</v>
      </c>
      <c r="Q4" s="14">
        <v>257</v>
      </c>
      <c r="R4" s="15">
        <v>16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2.4</v>
      </c>
      <c r="AH4" s="16">
        <f>IF(D4="","",ROUND(I4+N4+R4+V4+Y4+AB4+AE4+SUM(AF4:AG4),2))</f>
        <v>28</v>
      </c>
      <c r="AI4" s="17">
        <f t="shared" ref="AI4:AI23" si="0">IF(AH4="","",ROUND(AH4*10/3,1))</f>
        <v>93.3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16.799999999999997</v>
      </c>
      <c r="K5" s="14">
        <v>8.4</v>
      </c>
      <c r="L5" s="14">
        <v>0</v>
      </c>
      <c r="M5" s="14">
        <v>0</v>
      </c>
      <c r="N5" s="15">
        <v>25.199999999999996</v>
      </c>
      <c r="O5" s="14">
        <v>365</v>
      </c>
      <c r="P5" s="14">
        <v>231</v>
      </c>
      <c r="Q5" s="14">
        <v>277</v>
      </c>
      <c r="R5" s="15">
        <v>15.95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3.6</v>
      </c>
      <c r="AG5" s="14">
        <v>0</v>
      </c>
      <c r="AH5" s="16">
        <f t="shared" ref="AH5:AH23" si="1">IF(D5="","",ROUND(I5+N5+R5+V5+Y5+AB5+AE5+SUM(AF5:AG5),2))</f>
        <v>44.75</v>
      </c>
      <c r="AI5" s="17">
        <f t="shared" si="0"/>
        <v>149.19999999999999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0</v>
      </c>
      <c r="F6" s="14">
        <v>0</v>
      </c>
      <c r="G6" s="14">
        <v>0</v>
      </c>
      <c r="H6" s="14">
        <v>0</v>
      </c>
      <c r="I6" s="15">
        <v>0</v>
      </c>
      <c r="J6" s="14">
        <v>17.999999999999996</v>
      </c>
      <c r="K6" s="14">
        <v>2.4</v>
      </c>
      <c r="L6" s="14">
        <v>0</v>
      </c>
      <c r="M6" s="14">
        <v>0</v>
      </c>
      <c r="N6" s="15">
        <v>20.399999999999995</v>
      </c>
      <c r="O6" s="14">
        <v>294</v>
      </c>
      <c r="P6" s="14">
        <v>294</v>
      </c>
      <c r="Q6" s="14">
        <v>262</v>
      </c>
      <c r="R6" s="15">
        <v>16.3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20.8</v>
      </c>
      <c r="AH6" s="16">
        <f t="shared" si="1"/>
        <v>58.7</v>
      </c>
      <c r="AI6" s="17">
        <f t="shared" si="0"/>
        <v>195.7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5</v>
      </c>
      <c r="F7" s="14">
        <v>0</v>
      </c>
      <c r="G7" s="14">
        <v>0</v>
      </c>
      <c r="H7" s="14">
        <v>0</v>
      </c>
      <c r="I7" s="15">
        <v>5</v>
      </c>
      <c r="J7" s="14">
        <v>13.199999999999998</v>
      </c>
      <c r="K7" s="14">
        <v>9.6</v>
      </c>
      <c r="L7" s="14">
        <v>0</v>
      </c>
      <c r="M7" s="14">
        <v>0</v>
      </c>
      <c r="N7" s="15">
        <v>22.799999999999997</v>
      </c>
      <c r="O7" s="14">
        <v>190</v>
      </c>
      <c r="P7" s="14">
        <v>269</v>
      </c>
      <c r="Q7" s="14">
        <v>181</v>
      </c>
      <c r="R7" s="15">
        <v>13.9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1.2</v>
      </c>
      <c r="AG7" s="14">
        <v>2.4</v>
      </c>
      <c r="AH7" s="16">
        <f t="shared" si="1"/>
        <v>45.3</v>
      </c>
      <c r="AI7" s="17">
        <f t="shared" si="0"/>
        <v>151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3.5999999999999996</v>
      </c>
      <c r="K8" s="14">
        <v>17.999999999999996</v>
      </c>
      <c r="L8" s="14">
        <v>0</v>
      </c>
      <c r="M8" s="14">
        <v>0</v>
      </c>
      <c r="N8" s="15">
        <v>21.599999999999994</v>
      </c>
      <c r="O8" s="14">
        <v>343</v>
      </c>
      <c r="P8" s="14">
        <v>290</v>
      </c>
      <c r="Q8" s="14">
        <v>438</v>
      </c>
      <c r="R8" s="15">
        <v>9.75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2.8</v>
      </c>
      <c r="AG8" s="14">
        <v>0</v>
      </c>
      <c r="AH8" s="16">
        <f t="shared" si="1"/>
        <v>34.15</v>
      </c>
      <c r="AI8" s="17">
        <f t="shared" si="0"/>
        <v>113.8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2</v>
      </c>
      <c r="F9" s="14">
        <v>0</v>
      </c>
      <c r="G9" s="14">
        <v>0</v>
      </c>
      <c r="H9" s="14">
        <v>0</v>
      </c>
      <c r="I9" s="15">
        <v>2</v>
      </c>
      <c r="J9" s="14">
        <v>9.6</v>
      </c>
      <c r="K9" s="14">
        <v>3.5999999999999996</v>
      </c>
      <c r="L9" s="14">
        <v>0</v>
      </c>
      <c r="M9" s="14">
        <v>0</v>
      </c>
      <c r="N9" s="15">
        <v>13.2</v>
      </c>
      <c r="O9" s="14">
        <v>227</v>
      </c>
      <c r="P9" s="14">
        <v>187</v>
      </c>
      <c r="Q9" s="14">
        <v>261</v>
      </c>
      <c r="R9" s="15">
        <v>7.65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13.2</v>
      </c>
      <c r="AH9" s="16">
        <f t="shared" si="1"/>
        <v>36.049999999999997</v>
      </c>
      <c r="AI9" s="17">
        <f t="shared" si="0"/>
        <v>120.2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14.399999999999997</v>
      </c>
      <c r="K10" s="14">
        <v>19.199999999999996</v>
      </c>
      <c r="L10" s="14">
        <v>0</v>
      </c>
      <c r="M10" s="14">
        <v>0</v>
      </c>
      <c r="N10" s="15">
        <v>33.599999999999994</v>
      </c>
      <c r="O10" s="14">
        <v>172</v>
      </c>
      <c r="P10" s="14">
        <v>136</v>
      </c>
      <c r="Q10" s="14">
        <v>233</v>
      </c>
      <c r="R10" s="15">
        <v>3.75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2.4</v>
      </c>
      <c r="AG10" s="14">
        <v>0</v>
      </c>
      <c r="AH10" s="16">
        <f t="shared" si="1"/>
        <v>41.75</v>
      </c>
      <c r="AI10" s="17">
        <f t="shared" si="0"/>
        <v>139.19999999999999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231</v>
      </c>
      <c r="P11" s="14">
        <v>90</v>
      </c>
      <c r="Q11" s="14">
        <v>76</v>
      </c>
      <c r="R11" s="15">
        <v>12.25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5.2</v>
      </c>
      <c r="AH11" s="16">
        <f t="shared" si="1"/>
        <v>17.45</v>
      </c>
      <c r="AI11" s="17">
        <f t="shared" si="0"/>
        <v>58.2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0</v>
      </c>
      <c r="F12" s="14">
        <v>0</v>
      </c>
      <c r="G12" s="14">
        <v>0</v>
      </c>
      <c r="H12" s="14">
        <v>0</v>
      </c>
      <c r="I12" s="15">
        <v>0</v>
      </c>
      <c r="J12" s="14">
        <v>7.2</v>
      </c>
      <c r="K12" s="14">
        <v>0</v>
      </c>
      <c r="L12" s="14">
        <v>0</v>
      </c>
      <c r="M12" s="14">
        <v>0</v>
      </c>
      <c r="N12" s="15">
        <v>7.2</v>
      </c>
      <c r="O12" s="14">
        <v>196</v>
      </c>
      <c r="P12" s="14">
        <v>197</v>
      </c>
      <c r="Q12" s="14">
        <v>186</v>
      </c>
      <c r="R12" s="15">
        <v>10.35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2.4</v>
      </c>
      <c r="AH12" s="16">
        <f t="shared" si="1"/>
        <v>19.95</v>
      </c>
      <c r="AI12" s="17">
        <f t="shared" si="0"/>
        <v>66.5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  <c r="J13" s="14">
        <v>0</v>
      </c>
      <c r="K13" s="14">
        <v>0</v>
      </c>
      <c r="L13" s="14">
        <v>0</v>
      </c>
      <c r="M13" s="14">
        <v>0</v>
      </c>
      <c r="N13" s="15">
        <v>0</v>
      </c>
      <c r="O13" s="14">
        <v>0</v>
      </c>
      <c r="P13" s="14">
        <v>0</v>
      </c>
      <c r="Q13" s="14">
        <v>0</v>
      </c>
      <c r="R13" s="15">
        <v>0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1"/>
        <v>0</v>
      </c>
      <c r="AI13" s="17">
        <f t="shared" si="0"/>
        <v>0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0</v>
      </c>
      <c r="F14" s="14">
        <v>0</v>
      </c>
      <c r="G14" s="14">
        <v>0</v>
      </c>
      <c r="H14" s="14">
        <v>0</v>
      </c>
      <c r="I14" s="15">
        <v>0</v>
      </c>
      <c r="J14" s="14">
        <v>8.4</v>
      </c>
      <c r="K14" s="14">
        <v>16.799999999999997</v>
      </c>
      <c r="L14" s="14">
        <v>0</v>
      </c>
      <c r="M14" s="14">
        <v>0</v>
      </c>
      <c r="N14" s="15">
        <v>25.199999999999996</v>
      </c>
      <c r="O14" s="14">
        <v>207</v>
      </c>
      <c r="P14" s="14">
        <v>227</v>
      </c>
      <c r="Q14" s="14">
        <v>191</v>
      </c>
      <c r="R14" s="15">
        <v>12.15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2.4</v>
      </c>
      <c r="AG14" s="14">
        <v>0</v>
      </c>
      <c r="AH14" s="16">
        <f t="shared" si="1"/>
        <v>39.75</v>
      </c>
      <c r="AI14" s="17">
        <f t="shared" si="0"/>
        <v>132.5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0</v>
      </c>
      <c r="F15" s="14">
        <v>0</v>
      </c>
      <c r="G15" s="14">
        <v>0</v>
      </c>
      <c r="H15" s="14">
        <v>0</v>
      </c>
      <c r="I15" s="15">
        <v>0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225</v>
      </c>
      <c r="P15" s="14">
        <v>207</v>
      </c>
      <c r="Q15" s="14">
        <v>192</v>
      </c>
      <c r="R15" s="15">
        <v>12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12</v>
      </c>
      <c r="AH15" s="16">
        <f t="shared" si="1"/>
        <v>25.2</v>
      </c>
      <c r="AI15" s="17">
        <f t="shared" si="0"/>
        <v>84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2</v>
      </c>
      <c r="F16" s="14">
        <v>0</v>
      </c>
      <c r="G16" s="14">
        <v>0</v>
      </c>
      <c r="H16" s="14">
        <v>0</v>
      </c>
      <c r="I16" s="15">
        <v>2</v>
      </c>
      <c r="J16" s="14">
        <v>10.799999999999999</v>
      </c>
      <c r="K16" s="14">
        <v>7.2</v>
      </c>
      <c r="L16" s="14">
        <v>0</v>
      </c>
      <c r="M16" s="14">
        <v>0</v>
      </c>
      <c r="N16" s="15">
        <v>18</v>
      </c>
      <c r="O16" s="14">
        <v>234</v>
      </c>
      <c r="P16" s="14">
        <v>468</v>
      </c>
      <c r="Q16" s="14">
        <v>338</v>
      </c>
      <c r="R16" s="15">
        <v>18.2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1"/>
        <v>38.200000000000003</v>
      </c>
      <c r="AI16" s="17">
        <f t="shared" si="0"/>
        <v>127.3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4">
        <v>0</v>
      </c>
      <c r="P17" s="14">
        <v>0</v>
      </c>
      <c r="Q17" s="14">
        <v>0</v>
      </c>
      <c r="R17" s="15">
        <v>0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1"/>
        <v>0</v>
      </c>
      <c r="AI17" s="17">
        <f t="shared" si="0"/>
        <v>0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10.799999999999999</v>
      </c>
      <c r="K18" s="14">
        <v>10.799999999999999</v>
      </c>
      <c r="L18" s="14">
        <v>0</v>
      </c>
      <c r="M18" s="14">
        <v>0</v>
      </c>
      <c r="N18" s="15">
        <v>21.599999999999998</v>
      </c>
      <c r="O18" s="14">
        <v>231</v>
      </c>
      <c r="P18" s="14">
        <v>231</v>
      </c>
      <c r="Q18" s="14">
        <v>255</v>
      </c>
      <c r="R18" s="15">
        <v>10.35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2.4</v>
      </c>
      <c r="AG18" s="14">
        <v>0</v>
      </c>
      <c r="AH18" s="16">
        <f t="shared" si="1"/>
        <v>34.35</v>
      </c>
      <c r="AI18" s="17">
        <f t="shared" si="0"/>
        <v>114.5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4</v>
      </c>
      <c r="F19" s="14">
        <v>0</v>
      </c>
      <c r="G19" s="14">
        <v>0</v>
      </c>
      <c r="H19" s="14">
        <v>0</v>
      </c>
      <c r="I19" s="15">
        <v>4</v>
      </c>
      <c r="J19" s="14">
        <v>8.4</v>
      </c>
      <c r="K19" s="14">
        <v>1.2</v>
      </c>
      <c r="L19" s="14">
        <v>0</v>
      </c>
      <c r="M19" s="14">
        <v>0</v>
      </c>
      <c r="N19" s="15">
        <v>9.6</v>
      </c>
      <c r="O19" s="14">
        <v>186</v>
      </c>
      <c r="P19" s="14">
        <v>230</v>
      </c>
      <c r="Q19" s="14">
        <v>248</v>
      </c>
      <c r="R19" s="15">
        <v>8.4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3.6</v>
      </c>
      <c r="AG19" s="14">
        <v>1.2</v>
      </c>
      <c r="AH19" s="16">
        <f t="shared" si="1"/>
        <v>26.8</v>
      </c>
      <c r="AI19" s="17">
        <f t="shared" si="0"/>
        <v>89.3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0</v>
      </c>
      <c r="L20" s="14">
        <v>0</v>
      </c>
      <c r="M20" s="14">
        <v>0</v>
      </c>
      <c r="N20" s="15">
        <v>0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0</v>
      </c>
      <c r="AG20" s="14">
        <v>0</v>
      </c>
      <c r="AH20" s="16">
        <f t="shared" si="1"/>
        <v>0</v>
      </c>
      <c r="AI20" s="17">
        <f t="shared" si="0"/>
        <v>0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0</v>
      </c>
      <c r="F21" s="14">
        <v>0</v>
      </c>
      <c r="G21" s="14">
        <v>0</v>
      </c>
      <c r="H21" s="14">
        <v>0</v>
      </c>
      <c r="I21" s="15">
        <v>0</v>
      </c>
      <c r="J21" s="14">
        <v>20.399999999999995</v>
      </c>
      <c r="K21" s="14">
        <v>6</v>
      </c>
      <c r="L21" s="14">
        <v>0</v>
      </c>
      <c r="M21" s="14">
        <v>0</v>
      </c>
      <c r="N21" s="15">
        <v>26.399999999999995</v>
      </c>
      <c r="O21" s="14">
        <v>358</v>
      </c>
      <c r="P21" s="14">
        <v>402</v>
      </c>
      <c r="Q21" s="14">
        <v>289</v>
      </c>
      <c r="R21" s="15">
        <v>23.55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1.2</v>
      </c>
      <c r="AG21" s="14">
        <v>0</v>
      </c>
      <c r="AH21" s="16">
        <f t="shared" si="1"/>
        <v>51.15</v>
      </c>
      <c r="AI21" s="17">
        <f t="shared" si="0"/>
        <v>170.5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2</v>
      </c>
      <c r="F22" s="14">
        <v>0</v>
      </c>
      <c r="G22" s="14">
        <v>0</v>
      </c>
      <c r="H22" s="14">
        <v>0</v>
      </c>
      <c r="I22" s="15">
        <v>2</v>
      </c>
      <c r="J22" s="14">
        <v>3.5999999999999996</v>
      </c>
      <c r="K22" s="14">
        <v>19.199999999999996</v>
      </c>
      <c r="L22" s="14">
        <v>0</v>
      </c>
      <c r="M22" s="14">
        <v>0</v>
      </c>
      <c r="N22" s="15">
        <v>22.799999999999997</v>
      </c>
      <c r="O22" s="14">
        <v>283</v>
      </c>
      <c r="P22" s="14">
        <v>294</v>
      </c>
      <c r="Q22" s="14">
        <v>352</v>
      </c>
      <c r="R22" s="15">
        <v>11.25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1.2</v>
      </c>
      <c r="AG22" s="14">
        <v>0</v>
      </c>
      <c r="AH22" s="16">
        <f t="shared" si="1"/>
        <v>37.25</v>
      </c>
      <c r="AI22" s="17">
        <f t="shared" si="0"/>
        <v>124.2</v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1"/>
        <v/>
      </c>
      <c r="AI23" s="17" t="str">
        <f t="shared" si="0"/>
        <v/>
      </c>
    </row>
    <row r="24" spans="1:35">
      <c r="E24" s="17">
        <f t="shared" ref="E24:AH24" si="2">SUBTOTAL(9,E2:E23)</f>
        <v>17</v>
      </c>
      <c r="F24" s="17">
        <f t="shared" si="2"/>
        <v>0</v>
      </c>
      <c r="G24" s="17">
        <f t="shared" si="2"/>
        <v>0</v>
      </c>
      <c r="H24" s="17">
        <f t="shared" si="2"/>
        <v>0</v>
      </c>
      <c r="I24" s="26">
        <f t="shared" si="2"/>
        <v>17</v>
      </c>
      <c r="J24" s="17">
        <f t="shared" si="2"/>
        <v>147.6</v>
      </c>
      <c r="K24" s="17">
        <f t="shared" si="2"/>
        <v>129.6</v>
      </c>
      <c r="L24" s="17">
        <f t="shared" si="2"/>
        <v>0</v>
      </c>
      <c r="M24" s="17">
        <f t="shared" si="2"/>
        <v>0</v>
      </c>
      <c r="N24" s="26">
        <f t="shared" si="2"/>
        <v>277.19999999999993</v>
      </c>
      <c r="O24" s="17">
        <f t="shared" si="2"/>
        <v>4036</v>
      </c>
      <c r="P24" s="17">
        <f t="shared" si="2"/>
        <v>4036</v>
      </c>
      <c r="Q24" s="17">
        <f t="shared" si="2"/>
        <v>4036</v>
      </c>
      <c r="R24" s="26">
        <f t="shared" si="2"/>
        <v>201.8</v>
      </c>
      <c r="S24" s="17">
        <f t="shared" si="2"/>
        <v>0</v>
      </c>
      <c r="T24" s="17">
        <f t="shared" si="2"/>
        <v>0</v>
      </c>
      <c r="U24" s="17">
        <f t="shared" si="2"/>
        <v>0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23.2</v>
      </c>
      <c r="AG24" s="17">
        <f t="shared" si="2"/>
        <v>59.6</v>
      </c>
      <c r="AH24" s="26">
        <f t="shared" si="2"/>
        <v>578.79999999999995</v>
      </c>
    </row>
  </sheetData>
  <sheetProtection formatCells="0" formatColumns="0" formatRows="0" autoFilter="0"/>
  <autoFilter ref="A3:AI23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5" priority="4" stopIfTrue="1" operator="lessThan">
      <formula>0</formula>
    </cfRule>
  </conditionalFormatting>
  <conditionalFormatting sqref="Q3">
    <cfRule type="cellIs" dxfId="4" priority="3" stopIfTrue="1" operator="lessThan">
      <formula>0</formula>
    </cfRule>
  </conditionalFormatting>
  <conditionalFormatting sqref="U3">
    <cfRule type="cellIs" dxfId="3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4"/>
  <sheetViews>
    <sheetView zoomScale="70" zoomScaleNormal="70" workbookViewId="0">
      <pane xSplit="4" ySplit="3" topLeftCell="O4" activePane="bottomRight" state="frozen"/>
      <selection activeCell="AH4" sqref="AH4:AH65"/>
      <selection pane="topRight" activeCell="AH4" sqref="AH4:AH65"/>
      <selection pane="bottomLeft" activeCell="AH4" sqref="AH4:AH65"/>
      <selection pane="bottomRight" activeCell="AG23" sqref="B23:AG23"/>
    </sheetView>
  </sheetViews>
  <sheetFormatPr defaultRowHeight="18.75"/>
  <cols>
    <col min="1" max="1" width="5.75" style="25" bestFit="1" customWidth="1"/>
    <col min="2" max="2" width="11.75" style="25" bestFit="1" customWidth="1"/>
    <col min="3" max="3" width="29" style="18" bestFit="1" customWidth="1"/>
    <col min="4" max="4" width="36" style="18" bestFit="1" customWidth="1"/>
    <col min="5" max="8" width="6.625" style="18" customWidth="1"/>
    <col min="9" max="9" width="6.625" style="28" customWidth="1"/>
    <col min="10" max="13" width="6.625" style="18" customWidth="1"/>
    <col min="14" max="14" width="8.25" style="28" customWidth="1"/>
    <col min="15" max="15" width="8" style="18" customWidth="1"/>
    <col min="16" max="17" width="8.25" style="18" customWidth="1"/>
    <col min="18" max="18" width="9.375" style="28" customWidth="1"/>
    <col min="19" max="21" width="6.625" style="18" customWidth="1"/>
    <col min="22" max="22" width="6.625" style="28" customWidth="1"/>
    <col min="23" max="24" width="6.625" style="18" customWidth="1"/>
    <col min="25" max="25" width="6.625" style="28" customWidth="1"/>
    <col min="26" max="27" width="6.625" style="18" customWidth="1"/>
    <col min="28" max="28" width="6.625" style="28" customWidth="1"/>
    <col min="29" max="30" width="6.625" style="18" customWidth="1"/>
    <col min="31" max="31" width="6.625" style="28" customWidth="1"/>
    <col min="32" max="33" width="6.625" style="18" customWidth="1"/>
    <col min="34" max="34" width="9.25" style="29" customWidth="1"/>
    <col min="35" max="35" width="9.5" style="27" customWidth="1"/>
    <col min="36" max="36" width="11.75" style="18" customWidth="1"/>
    <col min="37" max="16384" width="9" style="18"/>
  </cols>
  <sheetData>
    <row r="1" spans="1:35" s="2" customFormat="1">
      <c r="A1" s="31" t="s">
        <v>0</v>
      </c>
      <c r="B1" s="30" t="s">
        <v>1</v>
      </c>
      <c r="C1" s="32" t="s">
        <v>2</v>
      </c>
      <c r="D1" s="31" t="s">
        <v>3</v>
      </c>
      <c r="E1" s="30" t="s">
        <v>4</v>
      </c>
      <c r="F1" s="30"/>
      <c r="G1" s="30"/>
      <c r="H1" s="30"/>
      <c r="I1" s="30"/>
      <c r="J1" s="30" t="s">
        <v>5</v>
      </c>
      <c r="K1" s="30"/>
      <c r="L1" s="30"/>
      <c r="M1" s="30"/>
      <c r="N1" s="30"/>
      <c r="O1" s="30" t="s">
        <v>6</v>
      </c>
      <c r="P1" s="30"/>
      <c r="Q1" s="30"/>
      <c r="R1" s="30"/>
      <c r="S1" s="30"/>
      <c r="T1" s="30"/>
      <c r="U1" s="30"/>
      <c r="V1" s="30"/>
      <c r="W1" s="30" t="s">
        <v>7</v>
      </c>
      <c r="X1" s="30"/>
      <c r="Y1" s="30"/>
      <c r="Z1" s="30"/>
      <c r="AA1" s="30"/>
      <c r="AB1" s="30"/>
      <c r="AC1" s="30"/>
      <c r="AD1" s="30"/>
      <c r="AE1" s="30"/>
      <c r="AF1" s="33" t="s">
        <v>8</v>
      </c>
      <c r="AG1" s="33" t="s">
        <v>9</v>
      </c>
      <c r="AH1" s="34" t="s">
        <v>10</v>
      </c>
      <c r="AI1" s="1">
        <f>SUBTOTAL(9,AH:AH)</f>
        <v>1050.6000000000001</v>
      </c>
    </row>
    <row r="2" spans="1:35" s="2" customFormat="1">
      <c r="A2" s="31"/>
      <c r="B2" s="31"/>
      <c r="C2" s="32"/>
      <c r="D2" s="31"/>
      <c r="E2" s="30"/>
      <c r="F2" s="30"/>
      <c r="G2" s="30"/>
      <c r="H2" s="30"/>
      <c r="I2" s="30"/>
      <c r="J2" s="30"/>
      <c r="K2" s="30"/>
      <c r="L2" s="30"/>
      <c r="M2" s="30"/>
      <c r="N2" s="30"/>
      <c r="O2" s="30" t="s">
        <v>11</v>
      </c>
      <c r="P2" s="30"/>
      <c r="Q2" s="30"/>
      <c r="R2" s="30"/>
      <c r="S2" s="30" t="s">
        <v>12</v>
      </c>
      <c r="T2" s="30"/>
      <c r="U2" s="30"/>
      <c r="V2" s="30"/>
      <c r="W2" s="30" t="s">
        <v>11</v>
      </c>
      <c r="X2" s="30"/>
      <c r="Y2" s="30"/>
      <c r="Z2" s="30" t="s">
        <v>13</v>
      </c>
      <c r="AA2" s="30"/>
      <c r="AB2" s="30"/>
      <c r="AC2" s="30" t="s">
        <v>14</v>
      </c>
      <c r="AD2" s="30"/>
      <c r="AE2" s="30"/>
      <c r="AF2" s="33"/>
      <c r="AG2" s="33"/>
      <c r="AH2" s="34"/>
      <c r="AI2" s="3"/>
    </row>
    <row r="3" spans="1:35" s="9" customFormat="1" ht="103.5">
      <c r="A3" s="31"/>
      <c r="B3" s="31"/>
      <c r="C3" s="32"/>
      <c r="D3" s="31"/>
      <c r="E3" s="4" t="s">
        <v>15</v>
      </c>
      <c r="F3" s="4" t="s">
        <v>16</v>
      </c>
      <c r="G3" s="4" t="s">
        <v>17</v>
      </c>
      <c r="H3" s="4" t="s">
        <v>18</v>
      </c>
      <c r="I3" s="5" t="s">
        <v>19</v>
      </c>
      <c r="J3" s="4" t="s">
        <v>20</v>
      </c>
      <c r="K3" s="4" t="s">
        <v>21</v>
      </c>
      <c r="L3" s="4" t="s">
        <v>22</v>
      </c>
      <c r="M3" s="4" t="s">
        <v>23</v>
      </c>
      <c r="N3" s="6" t="s">
        <v>24</v>
      </c>
      <c r="O3" s="4" t="s">
        <v>25</v>
      </c>
      <c r="P3" s="4" t="s">
        <v>26</v>
      </c>
      <c r="Q3" s="7" t="s">
        <v>27</v>
      </c>
      <c r="R3" s="5" t="s">
        <v>28</v>
      </c>
      <c r="S3" s="4" t="s">
        <v>29</v>
      </c>
      <c r="T3" s="4" t="s">
        <v>30</v>
      </c>
      <c r="U3" s="7" t="s">
        <v>31</v>
      </c>
      <c r="V3" s="5" t="s">
        <v>32</v>
      </c>
      <c r="W3" s="4" t="s">
        <v>25</v>
      </c>
      <c r="X3" s="4" t="s">
        <v>26</v>
      </c>
      <c r="Y3" s="5" t="s">
        <v>28</v>
      </c>
      <c r="Z3" s="4" t="s">
        <v>29</v>
      </c>
      <c r="AA3" s="4" t="s">
        <v>30</v>
      </c>
      <c r="AB3" s="5" t="s">
        <v>32</v>
      </c>
      <c r="AC3" s="4" t="s">
        <v>29</v>
      </c>
      <c r="AD3" s="4" t="s">
        <v>30</v>
      </c>
      <c r="AE3" s="5" t="s">
        <v>32</v>
      </c>
      <c r="AF3" s="33"/>
      <c r="AG3" s="33"/>
      <c r="AH3" s="34"/>
      <c r="AI3" s="8"/>
    </row>
    <row r="4" spans="1:35">
      <c r="A4" s="10">
        <f>IF(D4="","",SUBTOTAL(3,$D$4:$D4))</f>
        <v>1</v>
      </c>
      <c r="B4" s="11" t="s">
        <v>33</v>
      </c>
      <c r="C4" s="12" t="s">
        <v>34</v>
      </c>
      <c r="D4" s="13" t="s">
        <v>35</v>
      </c>
      <c r="E4" s="14">
        <v>0</v>
      </c>
      <c r="F4" s="14">
        <v>0</v>
      </c>
      <c r="G4" s="14">
        <v>0</v>
      </c>
      <c r="H4" s="14">
        <v>0</v>
      </c>
      <c r="I4" s="15">
        <v>0</v>
      </c>
      <c r="J4" s="14">
        <v>12</v>
      </c>
      <c r="K4" s="14">
        <v>16.8</v>
      </c>
      <c r="L4" s="14">
        <v>0</v>
      </c>
      <c r="M4" s="14">
        <v>0</v>
      </c>
      <c r="N4" s="15">
        <v>28.799999999999997</v>
      </c>
      <c r="O4" s="14">
        <v>332</v>
      </c>
      <c r="P4" s="14">
        <v>320</v>
      </c>
      <c r="Q4" s="14">
        <v>298</v>
      </c>
      <c r="R4" s="15">
        <v>17.7</v>
      </c>
      <c r="S4" s="14">
        <v>0</v>
      </c>
      <c r="T4" s="14">
        <v>0</v>
      </c>
      <c r="U4" s="14">
        <v>0</v>
      </c>
      <c r="V4" s="15">
        <v>0</v>
      </c>
      <c r="W4" s="14">
        <v>0</v>
      </c>
      <c r="X4" s="14">
        <v>0</v>
      </c>
      <c r="Y4" s="15">
        <v>0</v>
      </c>
      <c r="Z4" s="14">
        <v>0</v>
      </c>
      <c r="AA4" s="14">
        <v>0</v>
      </c>
      <c r="AB4" s="15">
        <v>0</v>
      </c>
      <c r="AC4" s="14">
        <v>0</v>
      </c>
      <c r="AD4" s="14">
        <v>0</v>
      </c>
      <c r="AE4" s="15">
        <v>0</v>
      </c>
      <c r="AF4" s="14">
        <v>0</v>
      </c>
      <c r="AG4" s="14">
        <v>2.4</v>
      </c>
      <c r="AH4" s="16">
        <f t="shared" ref="AH4:AH23" si="0">IF(D4="","",ROUND(I4+N4+R4+V4+Y4+AB4+AE4+SUM(AF4:AG4),1))</f>
        <v>48.9</v>
      </c>
      <c r="AI4" s="17">
        <f t="shared" ref="AI4:AI23" si="1">IF(AH4="","",ROUND(AH4*10/3,1))</f>
        <v>163</v>
      </c>
    </row>
    <row r="5" spans="1:35">
      <c r="A5" s="10">
        <f>IF(D5="","",SUBTOTAL(3,$D$4:$D5))</f>
        <v>2</v>
      </c>
      <c r="B5" s="11" t="s">
        <v>36</v>
      </c>
      <c r="C5" s="12" t="s">
        <v>34</v>
      </c>
      <c r="D5" s="13" t="s">
        <v>37</v>
      </c>
      <c r="E5" s="14">
        <v>0</v>
      </c>
      <c r="F5" s="14">
        <v>0</v>
      </c>
      <c r="G5" s="14">
        <v>0</v>
      </c>
      <c r="H5" s="14">
        <v>0</v>
      </c>
      <c r="I5" s="15">
        <v>0</v>
      </c>
      <c r="J5" s="14">
        <v>38.399999999999991</v>
      </c>
      <c r="K5" s="14">
        <v>10.8</v>
      </c>
      <c r="L5" s="14">
        <v>0</v>
      </c>
      <c r="M5" s="14">
        <v>0</v>
      </c>
      <c r="N5" s="15">
        <v>49.199999999999989</v>
      </c>
      <c r="O5" s="14">
        <v>795</v>
      </c>
      <c r="P5" s="14">
        <v>600</v>
      </c>
      <c r="Q5" s="14">
        <v>553</v>
      </c>
      <c r="R5" s="15">
        <v>42.099999999999994</v>
      </c>
      <c r="S5" s="14">
        <v>0</v>
      </c>
      <c r="T5" s="14">
        <v>0</v>
      </c>
      <c r="U5" s="14">
        <v>0</v>
      </c>
      <c r="V5" s="15">
        <v>0</v>
      </c>
      <c r="W5" s="14">
        <v>0</v>
      </c>
      <c r="X5" s="14">
        <v>0</v>
      </c>
      <c r="Y5" s="15">
        <v>0</v>
      </c>
      <c r="Z5" s="14">
        <v>0</v>
      </c>
      <c r="AA5" s="14">
        <v>0</v>
      </c>
      <c r="AB5" s="15">
        <v>0</v>
      </c>
      <c r="AC5" s="14">
        <v>0</v>
      </c>
      <c r="AD5" s="14">
        <v>0</v>
      </c>
      <c r="AE5" s="15">
        <v>0</v>
      </c>
      <c r="AF5" s="14">
        <v>6</v>
      </c>
      <c r="AG5" s="14">
        <v>0</v>
      </c>
      <c r="AH5" s="16">
        <f t="shared" si="0"/>
        <v>97.3</v>
      </c>
      <c r="AI5" s="17">
        <f t="shared" si="1"/>
        <v>324.3</v>
      </c>
    </row>
    <row r="6" spans="1:35">
      <c r="A6" s="10">
        <f>IF(D6="","",SUBTOTAL(3,$D$4:$D6))</f>
        <v>3</v>
      </c>
      <c r="B6" s="11" t="s">
        <v>38</v>
      </c>
      <c r="C6" s="12" t="s">
        <v>34</v>
      </c>
      <c r="D6" s="13" t="s">
        <v>39</v>
      </c>
      <c r="E6" s="14">
        <v>6</v>
      </c>
      <c r="F6" s="14">
        <v>0</v>
      </c>
      <c r="G6" s="14">
        <v>0</v>
      </c>
      <c r="H6" s="14">
        <v>0</v>
      </c>
      <c r="I6" s="15">
        <v>6</v>
      </c>
      <c r="J6" s="14">
        <v>22.799999999999997</v>
      </c>
      <c r="K6" s="14">
        <v>3.5999999999999996</v>
      </c>
      <c r="L6" s="14">
        <v>0</v>
      </c>
      <c r="M6" s="14">
        <v>0</v>
      </c>
      <c r="N6" s="15">
        <v>26.399999999999995</v>
      </c>
      <c r="O6" s="14">
        <v>493</v>
      </c>
      <c r="P6" s="14">
        <v>333</v>
      </c>
      <c r="Q6" s="14">
        <v>262</v>
      </c>
      <c r="R6" s="15">
        <v>28.200000000000003</v>
      </c>
      <c r="S6" s="14">
        <v>0</v>
      </c>
      <c r="T6" s="14">
        <v>0</v>
      </c>
      <c r="U6" s="14">
        <v>0</v>
      </c>
      <c r="V6" s="15">
        <v>0</v>
      </c>
      <c r="W6" s="14">
        <v>0</v>
      </c>
      <c r="X6" s="14">
        <v>0</v>
      </c>
      <c r="Y6" s="15">
        <v>0</v>
      </c>
      <c r="Z6" s="14">
        <v>0</v>
      </c>
      <c r="AA6" s="14">
        <v>0</v>
      </c>
      <c r="AB6" s="15">
        <v>0</v>
      </c>
      <c r="AC6" s="14">
        <v>0</v>
      </c>
      <c r="AD6" s="14">
        <v>0</v>
      </c>
      <c r="AE6" s="15">
        <v>0</v>
      </c>
      <c r="AF6" s="14">
        <v>1.2</v>
      </c>
      <c r="AG6" s="14">
        <v>41.2</v>
      </c>
      <c r="AH6" s="16">
        <f t="shared" si="0"/>
        <v>103</v>
      </c>
      <c r="AI6" s="17">
        <f t="shared" si="1"/>
        <v>343.3</v>
      </c>
    </row>
    <row r="7" spans="1:35">
      <c r="A7" s="10">
        <f>IF(D7="","",SUBTOTAL(3,$D$4:$D7))</f>
        <v>4</v>
      </c>
      <c r="B7" s="11" t="s">
        <v>40</v>
      </c>
      <c r="C7" s="12" t="s">
        <v>34</v>
      </c>
      <c r="D7" s="13" t="s">
        <v>41</v>
      </c>
      <c r="E7" s="14">
        <v>11</v>
      </c>
      <c r="F7" s="14">
        <v>0</v>
      </c>
      <c r="G7" s="14">
        <v>0</v>
      </c>
      <c r="H7" s="14">
        <v>0</v>
      </c>
      <c r="I7" s="15">
        <v>11</v>
      </c>
      <c r="J7" s="14">
        <v>26.399999999999995</v>
      </c>
      <c r="K7" s="14">
        <v>12</v>
      </c>
      <c r="L7" s="14">
        <v>0</v>
      </c>
      <c r="M7" s="14">
        <v>0</v>
      </c>
      <c r="N7" s="15">
        <v>38.399999999999991</v>
      </c>
      <c r="O7" s="14">
        <v>190</v>
      </c>
      <c r="P7" s="14">
        <v>410</v>
      </c>
      <c r="Q7" s="14">
        <v>322</v>
      </c>
      <c r="R7" s="15">
        <v>13.9</v>
      </c>
      <c r="S7" s="14">
        <v>0</v>
      </c>
      <c r="T7" s="14">
        <v>0</v>
      </c>
      <c r="U7" s="14">
        <v>0</v>
      </c>
      <c r="V7" s="15">
        <v>0</v>
      </c>
      <c r="W7" s="14">
        <v>0</v>
      </c>
      <c r="X7" s="14">
        <v>0</v>
      </c>
      <c r="Y7" s="15">
        <v>0</v>
      </c>
      <c r="Z7" s="14">
        <v>0</v>
      </c>
      <c r="AA7" s="14">
        <v>0</v>
      </c>
      <c r="AB7" s="15">
        <v>0</v>
      </c>
      <c r="AC7" s="14">
        <v>0</v>
      </c>
      <c r="AD7" s="14">
        <v>0</v>
      </c>
      <c r="AE7" s="15">
        <v>0</v>
      </c>
      <c r="AF7" s="14">
        <v>3.5999999999999996</v>
      </c>
      <c r="AG7" s="14">
        <v>2.4</v>
      </c>
      <c r="AH7" s="16">
        <f t="shared" si="0"/>
        <v>69.3</v>
      </c>
      <c r="AI7" s="17">
        <f t="shared" si="1"/>
        <v>231</v>
      </c>
    </row>
    <row r="8" spans="1:35">
      <c r="A8" s="10">
        <f>IF(D8="","",SUBTOTAL(3,$D$4:$D8))</f>
        <v>5</v>
      </c>
      <c r="B8" s="11" t="s">
        <v>42</v>
      </c>
      <c r="C8" s="12" t="s">
        <v>34</v>
      </c>
      <c r="D8" s="13" t="s">
        <v>43</v>
      </c>
      <c r="E8" s="14">
        <v>0</v>
      </c>
      <c r="F8" s="14">
        <v>0</v>
      </c>
      <c r="G8" s="14">
        <v>0</v>
      </c>
      <c r="H8" s="14">
        <v>0</v>
      </c>
      <c r="I8" s="15">
        <v>0</v>
      </c>
      <c r="J8" s="14">
        <v>3.5999999999999996</v>
      </c>
      <c r="K8" s="14">
        <v>26.799999999999997</v>
      </c>
      <c r="L8" s="14">
        <v>0</v>
      </c>
      <c r="M8" s="14">
        <v>0</v>
      </c>
      <c r="N8" s="15">
        <v>30.399999999999995</v>
      </c>
      <c r="O8" s="14">
        <v>343</v>
      </c>
      <c r="P8" s="14">
        <v>290</v>
      </c>
      <c r="Q8" s="14">
        <v>438</v>
      </c>
      <c r="R8" s="15">
        <v>9.75</v>
      </c>
      <c r="S8" s="14">
        <v>0</v>
      </c>
      <c r="T8" s="14">
        <v>0</v>
      </c>
      <c r="U8" s="14">
        <v>0</v>
      </c>
      <c r="V8" s="15">
        <v>0</v>
      </c>
      <c r="W8" s="14">
        <v>0</v>
      </c>
      <c r="X8" s="14">
        <v>0</v>
      </c>
      <c r="Y8" s="15">
        <v>0</v>
      </c>
      <c r="Z8" s="14">
        <v>0</v>
      </c>
      <c r="AA8" s="14">
        <v>0</v>
      </c>
      <c r="AB8" s="15">
        <v>0</v>
      </c>
      <c r="AC8" s="14">
        <v>0</v>
      </c>
      <c r="AD8" s="14">
        <v>0</v>
      </c>
      <c r="AE8" s="15">
        <v>0</v>
      </c>
      <c r="AF8" s="14">
        <v>2.8</v>
      </c>
      <c r="AG8" s="14">
        <v>0</v>
      </c>
      <c r="AH8" s="16">
        <f t="shared" si="0"/>
        <v>43</v>
      </c>
      <c r="AI8" s="17">
        <f t="shared" si="1"/>
        <v>143.30000000000001</v>
      </c>
    </row>
    <row r="9" spans="1:35">
      <c r="A9" s="10">
        <f>IF(D9="","",SUBTOTAL(3,$D$4:$D9))</f>
        <v>6</v>
      </c>
      <c r="B9" s="19" t="s">
        <v>44</v>
      </c>
      <c r="C9" s="19" t="s">
        <v>34</v>
      </c>
      <c r="D9" s="19" t="s">
        <v>45</v>
      </c>
      <c r="E9" s="14">
        <v>2</v>
      </c>
      <c r="F9" s="14">
        <v>0</v>
      </c>
      <c r="G9" s="14">
        <v>0</v>
      </c>
      <c r="H9" s="14">
        <v>0</v>
      </c>
      <c r="I9" s="15">
        <v>2</v>
      </c>
      <c r="J9" s="14">
        <v>16.8</v>
      </c>
      <c r="K9" s="14">
        <v>7.1999999999999993</v>
      </c>
      <c r="L9" s="14">
        <v>0</v>
      </c>
      <c r="M9" s="14">
        <v>0</v>
      </c>
      <c r="N9" s="15">
        <v>24</v>
      </c>
      <c r="O9" s="14">
        <v>315</v>
      </c>
      <c r="P9" s="14">
        <v>248</v>
      </c>
      <c r="Q9" s="14">
        <v>305</v>
      </c>
      <c r="R9" s="15">
        <v>12.9</v>
      </c>
      <c r="S9" s="14">
        <v>0</v>
      </c>
      <c r="T9" s="14">
        <v>0</v>
      </c>
      <c r="U9" s="14">
        <v>0</v>
      </c>
      <c r="V9" s="15">
        <v>0</v>
      </c>
      <c r="W9" s="14">
        <v>0</v>
      </c>
      <c r="X9" s="14">
        <v>0</v>
      </c>
      <c r="Y9" s="15">
        <v>0</v>
      </c>
      <c r="Z9" s="14">
        <v>0</v>
      </c>
      <c r="AA9" s="14">
        <v>0</v>
      </c>
      <c r="AB9" s="15">
        <v>0</v>
      </c>
      <c r="AC9" s="14">
        <v>0</v>
      </c>
      <c r="AD9" s="14">
        <v>0</v>
      </c>
      <c r="AE9" s="15">
        <v>0</v>
      </c>
      <c r="AF9" s="14">
        <v>0</v>
      </c>
      <c r="AG9" s="14">
        <v>21.6</v>
      </c>
      <c r="AH9" s="16">
        <f t="shared" si="0"/>
        <v>60.5</v>
      </c>
      <c r="AI9" s="17">
        <f t="shared" si="1"/>
        <v>201.7</v>
      </c>
    </row>
    <row r="10" spans="1:35">
      <c r="A10" s="10">
        <f>IF(D10="","",SUBTOTAL(3,$D$4:$D10))</f>
        <v>7</v>
      </c>
      <c r="B10" s="11" t="s">
        <v>46</v>
      </c>
      <c r="C10" s="12" t="s">
        <v>34</v>
      </c>
      <c r="D10" s="13" t="s">
        <v>47</v>
      </c>
      <c r="E10" s="14">
        <v>2</v>
      </c>
      <c r="F10" s="14">
        <v>0</v>
      </c>
      <c r="G10" s="14">
        <v>0</v>
      </c>
      <c r="H10" s="14">
        <v>0</v>
      </c>
      <c r="I10" s="15">
        <v>2</v>
      </c>
      <c r="J10" s="14">
        <v>16.799999999999997</v>
      </c>
      <c r="K10" s="14">
        <v>36.79999999999999</v>
      </c>
      <c r="L10" s="14">
        <v>0</v>
      </c>
      <c r="M10" s="14">
        <v>0</v>
      </c>
      <c r="N10" s="15">
        <v>53.599999999999987</v>
      </c>
      <c r="O10" s="14">
        <v>528</v>
      </c>
      <c r="P10" s="14">
        <v>525</v>
      </c>
      <c r="Q10" s="14">
        <v>478</v>
      </c>
      <c r="R10" s="15">
        <v>28.75</v>
      </c>
      <c r="S10" s="14">
        <v>0</v>
      </c>
      <c r="T10" s="14">
        <v>0</v>
      </c>
      <c r="U10" s="14">
        <v>0</v>
      </c>
      <c r="V10" s="15">
        <v>0</v>
      </c>
      <c r="W10" s="14">
        <v>0</v>
      </c>
      <c r="X10" s="14">
        <v>0</v>
      </c>
      <c r="Y10" s="15">
        <v>0</v>
      </c>
      <c r="Z10" s="14">
        <v>0</v>
      </c>
      <c r="AA10" s="14">
        <v>0</v>
      </c>
      <c r="AB10" s="15">
        <v>0</v>
      </c>
      <c r="AC10" s="14">
        <v>0</v>
      </c>
      <c r="AD10" s="14">
        <v>0</v>
      </c>
      <c r="AE10" s="15">
        <v>0</v>
      </c>
      <c r="AF10" s="14">
        <v>4.8</v>
      </c>
      <c r="AG10" s="14">
        <v>0</v>
      </c>
      <c r="AH10" s="16">
        <f t="shared" si="0"/>
        <v>89.2</v>
      </c>
      <c r="AI10" s="17">
        <f t="shared" si="1"/>
        <v>297.3</v>
      </c>
    </row>
    <row r="11" spans="1:35">
      <c r="A11" s="10">
        <f>IF(D11="","",SUBTOTAL(3,$D$4:$D11))</f>
        <v>8</v>
      </c>
      <c r="B11" s="11" t="s">
        <v>48</v>
      </c>
      <c r="C11" s="12" t="s">
        <v>34</v>
      </c>
      <c r="D11" s="13" t="s">
        <v>49</v>
      </c>
      <c r="E11" s="14">
        <v>0</v>
      </c>
      <c r="F11" s="14">
        <v>0</v>
      </c>
      <c r="G11" s="14">
        <v>0</v>
      </c>
      <c r="H11" s="14">
        <v>0</v>
      </c>
      <c r="I11" s="15">
        <v>0</v>
      </c>
      <c r="J11" s="14">
        <v>0</v>
      </c>
      <c r="K11" s="14">
        <v>0</v>
      </c>
      <c r="L11" s="14">
        <v>0</v>
      </c>
      <c r="M11" s="14">
        <v>0</v>
      </c>
      <c r="N11" s="15">
        <v>0</v>
      </c>
      <c r="O11" s="14">
        <v>435</v>
      </c>
      <c r="P11" s="14">
        <v>276</v>
      </c>
      <c r="Q11" s="14">
        <v>373</v>
      </c>
      <c r="R11" s="15">
        <v>16.899999999999999</v>
      </c>
      <c r="S11" s="14">
        <v>0</v>
      </c>
      <c r="T11" s="14">
        <v>0</v>
      </c>
      <c r="U11" s="14">
        <v>0</v>
      </c>
      <c r="V11" s="15">
        <v>0</v>
      </c>
      <c r="W11" s="14">
        <v>0</v>
      </c>
      <c r="X11" s="14">
        <v>0</v>
      </c>
      <c r="Y11" s="15">
        <v>0</v>
      </c>
      <c r="Z11" s="14">
        <v>0</v>
      </c>
      <c r="AA11" s="14">
        <v>0</v>
      </c>
      <c r="AB11" s="15">
        <v>0</v>
      </c>
      <c r="AC11" s="14">
        <v>0</v>
      </c>
      <c r="AD11" s="14">
        <v>0</v>
      </c>
      <c r="AE11" s="15">
        <v>0</v>
      </c>
      <c r="AF11" s="14">
        <v>0</v>
      </c>
      <c r="AG11" s="14">
        <v>13.600000000000001</v>
      </c>
      <c r="AH11" s="16">
        <f t="shared" si="0"/>
        <v>30.5</v>
      </c>
      <c r="AI11" s="17">
        <f t="shared" si="1"/>
        <v>101.7</v>
      </c>
    </row>
    <row r="12" spans="1:35">
      <c r="A12" s="10">
        <f>IF(D12="","",SUBTOTAL(3,$D$4:$D12))</f>
        <v>9</v>
      </c>
      <c r="B12" s="11" t="s">
        <v>50</v>
      </c>
      <c r="C12" s="12" t="s">
        <v>34</v>
      </c>
      <c r="D12" s="13" t="s">
        <v>51</v>
      </c>
      <c r="E12" s="14">
        <v>1</v>
      </c>
      <c r="F12" s="14">
        <v>0</v>
      </c>
      <c r="G12" s="14">
        <v>0</v>
      </c>
      <c r="H12" s="14">
        <v>0</v>
      </c>
      <c r="I12" s="15">
        <v>1</v>
      </c>
      <c r="J12" s="14">
        <v>13.2</v>
      </c>
      <c r="K12" s="14">
        <v>0</v>
      </c>
      <c r="L12" s="14">
        <v>0</v>
      </c>
      <c r="M12" s="14">
        <v>0</v>
      </c>
      <c r="N12" s="15">
        <v>13.2</v>
      </c>
      <c r="O12" s="14">
        <v>540</v>
      </c>
      <c r="P12" s="14">
        <v>575</v>
      </c>
      <c r="Q12" s="14">
        <v>389</v>
      </c>
      <c r="R12" s="15">
        <v>36.299999999999997</v>
      </c>
      <c r="S12" s="14">
        <v>0</v>
      </c>
      <c r="T12" s="14">
        <v>0</v>
      </c>
      <c r="U12" s="14">
        <v>0</v>
      </c>
      <c r="V12" s="15">
        <v>0</v>
      </c>
      <c r="W12" s="14">
        <v>0</v>
      </c>
      <c r="X12" s="14">
        <v>0</v>
      </c>
      <c r="Y12" s="15">
        <v>0</v>
      </c>
      <c r="Z12" s="14">
        <v>0</v>
      </c>
      <c r="AA12" s="14">
        <v>0</v>
      </c>
      <c r="AB12" s="15">
        <v>0</v>
      </c>
      <c r="AC12" s="14">
        <v>0</v>
      </c>
      <c r="AD12" s="14">
        <v>0</v>
      </c>
      <c r="AE12" s="15">
        <v>0</v>
      </c>
      <c r="AF12" s="14">
        <v>0</v>
      </c>
      <c r="AG12" s="14">
        <v>12</v>
      </c>
      <c r="AH12" s="16">
        <f t="shared" si="0"/>
        <v>62.5</v>
      </c>
      <c r="AI12" s="17">
        <f t="shared" si="1"/>
        <v>208.3</v>
      </c>
    </row>
    <row r="13" spans="1:35">
      <c r="A13" s="10">
        <f>IF(D13="","",SUBTOTAL(3,$D$4:$D13))</f>
        <v>10</v>
      </c>
      <c r="B13" s="11" t="s">
        <v>52</v>
      </c>
      <c r="C13" s="12" t="s">
        <v>34</v>
      </c>
      <c r="D13" s="13" t="s">
        <v>53</v>
      </c>
      <c r="E13" s="14">
        <v>0</v>
      </c>
      <c r="F13" s="14">
        <v>0</v>
      </c>
      <c r="G13" s="14">
        <v>0</v>
      </c>
      <c r="H13" s="14">
        <v>0</v>
      </c>
      <c r="I13" s="15">
        <v>0</v>
      </c>
      <c r="J13" s="14">
        <v>0</v>
      </c>
      <c r="K13" s="14">
        <v>0</v>
      </c>
      <c r="L13" s="14">
        <v>0</v>
      </c>
      <c r="M13" s="14">
        <v>0</v>
      </c>
      <c r="N13" s="15">
        <v>0</v>
      </c>
      <c r="O13" s="14">
        <v>0</v>
      </c>
      <c r="P13" s="14">
        <v>0</v>
      </c>
      <c r="Q13" s="14">
        <v>266</v>
      </c>
      <c r="R13" s="15">
        <v>-13.3</v>
      </c>
      <c r="S13" s="14">
        <v>0</v>
      </c>
      <c r="T13" s="14">
        <v>0</v>
      </c>
      <c r="U13" s="14">
        <v>0</v>
      </c>
      <c r="V13" s="15">
        <v>0</v>
      </c>
      <c r="W13" s="14">
        <v>0</v>
      </c>
      <c r="X13" s="14">
        <v>0</v>
      </c>
      <c r="Y13" s="15">
        <v>0</v>
      </c>
      <c r="Z13" s="14">
        <v>0</v>
      </c>
      <c r="AA13" s="14">
        <v>0</v>
      </c>
      <c r="AB13" s="15">
        <v>0</v>
      </c>
      <c r="AC13" s="14">
        <v>0</v>
      </c>
      <c r="AD13" s="14">
        <v>0</v>
      </c>
      <c r="AE13" s="15">
        <v>0</v>
      </c>
      <c r="AF13" s="14">
        <v>0</v>
      </c>
      <c r="AG13" s="14">
        <v>0</v>
      </c>
      <c r="AH13" s="16">
        <f t="shared" si="0"/>
        <v>-13.3</v>
      </c>
      <c r="AI13" s="17">
        <f t="shared" si="1"/>
        <v>-44.3</v>
      </c>
    </row>
    <row r="14" spans="1:35">
      <c r="A14" s="10">
        <f>IF(D14="","",SUBTOTAL(3,$D$4:$D14))</f>
        <v>11</v>
      </c>
      <c r="B14" s="11" t="s">
        <v>54</v>
      </c>
      <c r="C14" s="12" t="s">
        <v>34</v>
      </c>
      <c r="D14" s="13" t="s">
        <v>55</v>
      </c>
      <c r="E14" s="14">
        <v>2</v>
      </c>
      <c r="F14" s="14">
        <v>0</v>
      </c>
      <c r="G14" s="14">
        <v>0</v>
      </c>
      <c r="H14" s="14">
        <v>0</v>
      </c>
      <c r="I14" s="15">
        <v>2</v>
      </c>
      <c r="J14" s="14">
        <v>19.2</v>
      </c>
      <c r="K14" s="14">
        <v>17.999999999999996</v>
      </c>
      <c r="L14" s="14">
        <v>0</v>
      </c>
      <c r="M14" s="14">
        <v>0</v>
      </c>
      <c r="N14" s="15">
        <v>37.199999999999996</v>
      </c>
      <c r="O14" s="14">
        <v>348</v>
      </c>
      <c r="P14" s="14">
        <v>227</v>
      </c>
      <c r="Q14" s="14">
        <v>233</v>
      </c>
      <c r="R14" s="15">
        <v>17.100000000000001</v>
      </c>
      <c r="S14" s="14">
        <v>0</v>
      </c>
      <c r="T14" s="14">
        <v>0</v>
      </c>
      <c r="U14" s="14">
        <v>0</v>
      </c>
      <c r="V14" s="15">
        <v>0</v>
      </c>
      <c r="W14" s="14">
        <v>0</v>
      </c>
      <c r="X14" s="14">
        <v>0</v>
      </c>
      <c r="Y14" s="15">
        <v>0</v>
      </c>
      <c r="Z14" s="14">
        <v>0</v>
      </c>
      <c r="AA14" s="14">
        <v>0</v>
      </c>
      <c r="AB14" s="15">
        <v>0</v>
      </c>
      <c r="AC14" s="14">
        <v>0</v>
      </c>
      <c r="AD14" s="14">
        <v>0</v>
      </c>
      <c r="AE14" s="15">
        <v>0</v>
      </c>
      <c r="AF14" s="14">
        <v>2.4</v>
      </c>
      <c r="AG14" s="14">
        <v>2</v>
      </c>
      <c r="AH14" s="16">
        <f t="shared" si="0"/>
        <v>60.7</v>
      </c>
      <c r="AI14" s="17">
        <f t="shared" si="1"/>
        <v>202.3</v>
      </c>
    </row>
    <row r="15" spans="1:35">
      <c r="A15" s="10">
        <f>IF(D15="","",SUBTOTAL(3,$D$4:$D15))</f>
        <v>12</v>
      </c>
      <c r="B15" s="11" t="s">
        <v>56</v>
      </c>
      <c r="C15" s="12" t="s">
        <v>34</v>
      </c>
      <c r="D15" s="13" t="s">
        <v>57</v>
      </c>
      <c r="E15" s="14">
        <v>4</v>
      </c>
      <c r="F15" s="14">
        <v>2</v>
      </c>
      <c r="G15" s="14">
        <v>0</v>
      </c>
      <c r="H15" s="14">
        <v>0</v>
      </c>
      <c r="I15" s="15">
        <v>8</v>
      </c>
      <c r="J15" s="14">
        <v>0</v>
      </c>
      <c r="K15" s="14">
        <v>0</v>
      </c>
      <c r="L15" s="14">
        <v>0</v>
      </c>
      <c r="M15" s="14">
        <v>0</v>
      </c>
      <c r="N15" s="15">
        <v>0</v>
      </c>
      <c r="O15" s="14">
        <v>286</v>
      </c>
      <c r="P15" s="14">
        <v>299</v>
      </c>
      <c r="Q15" s="14">
        <v>240</v>
      </c>
      <c r="R15" s="15">
        <v>17.25</v>
      </c>
      <c r="S15" s="14">
        <v>0</v>
      </c>
      <c r="T15" s="14">
        <v>0</v>
      </c>
      <c r="U15" s="14">
        <v>0</v>
      </c>
      <c r="V15" s="15">
        <v>0</v>
      </c>
      <c r="W15" s="14">
        <v>0</v>
      </c>
      <c r="X15" s="14">
        <v>0</v>
      </c>
      <c r="Y15" s="15">
        <v>0</v>
      </c>
      <c r="Z15" s="14">
        <v>0</v>
      </c>
      <c r="AA15" s="14">
        <v>0</v>
      </c>
      <c r="AB15" s="15">
        <v>0</v>
      </c>
      <c r="AC15" s="14">
        <v>0</v>
      </c>
      <c r="AD15" s="14">
        <v>0</v>
      </c>
      <c r="AE15" s="15">
        <v>0</v>
      </c>
      <c r="AF15" s="14">
        <v>1.2</v>
      </c>
      <c r="AG15" s="14">
        <v>26.4</v>
      </c>
      <c r="AH15" s="16">
        <f t="shared" si="0"/>
        <v>52.9</v>
      </c>
      <c r="AI15" s="17">
        <f t="shared" si="1"/>
        <v>176.3</v>
      </c>
    </row>
    <row r="16" spans="1:35">
      <c r="A16" s="10">
        <f>IF(D16="","",SUBTOTAL(3,$D$4:$D16))</f>
        <v>13</v>
      </c>
      <c r="B16" s="11" t="s">
        <v>58</v>
      </c>
      <c r="C16" s="12" t="s">
        <v>34</v>
      </c>
      <c r="D16" s="20" t="s">
        <v>59</v>
      </c>
      <c r="E16" s="14">
        <v>2</v>
      </c>
      <c r="F16" s="14">
        <v>0</v>
      </c>
      <c r="G16" s="14">
        <v>0</v>
      </c>
      <c r="H16" s="14">
        <v>0</v>
      </c>
      <c r="I16" s="15">
        <v>2</v>
      </c>
      <c r="J16" s="14">
        <v>24.4</v>
      </c>
      <c r="K16" s="14">
        <v>8.4</v>
      </c>
      <c r="L16" s="14">
        <v>0</v>
      </c>
      <c r="M16" s="14">
        <v>0</v>
      </c>
      <c r="N16" s="15">
        <v>32.799999999999997</v>
      </c>
      <c r="O16" s="14">
        <v>420</v>
      </c>
      <c r="P16" s="14">
        <v>672</v>
      </c>
      <c r="Q16" s="14">
        <v>735</v>
      </c>
      <c r="R16" s="15">
        <v>17.849999999999998</v>
      </c>
      <c r="S16" s="14">
        <v>0</v>
      </c>
      <c r="T16" s="14">
        <v>0</v>
      </c>
      <c r="U16" s="14">
        <v>0</v>
      </c>
      <c r="V16" s="15">
        <v>0</v>
      </c>
      <c r="W16" s="14">
        <v>0</v>
      </c>
      <c r="X16" s="14">
        <v>0</v>
      </c>
      <c r="Y16" s="15">
        <v>0</v>
      </c>
      <c r="Z16" s="14">
        <v>0</v>
      </c>
      <c r="AA16" s="14">
        <v>0</v>
      </c>
      <c r="AB16" s="15">
        <v>0</v>
      </c>
      <c r="AC16" s="14">
        <v>0</v>
      </c>
      <c r="AD16" s="14">
        <v>0</v>
      </c>
      <c r="AE16" s="15">
        <v>0</v>
      </c>
      <c r="AF16" s="14">
        <v>0</v>
      </c>
      <c r="AG16" s="14">
        <v>0</v>
      </c>
      <c r="AH16" s="16">
        <f t="shared" si="0"/>
        <v>52.7</v>
      </c>
      <c r="AI16" s="17">
        <f t="shared" si="1"/>
        <v>175.7</v>
      </c>
    </row>
    <row r="17" spans="1:35">
      <c r="A17" s="10">
        <f>IF(D17="","",SUBTOTAL(3,$D$4:$D17))</f>
        <v>14</v>
      </c>
      <c r="B17" s="19" t="s">
        <v>60</v>
      </c>
      <c r="C17" s="19" t="s">
        <v>34</v>
      </c>
      <c r="D17" s="19" t="s">
        <v>61</v>
      </c>
      <c r="E17" s="14">
        <v>0</v>
      </c>
      <c r="F17" s="14">
        <v>0</v>
      </c>
      <c r="G17" s="14">
        <v>0</v>
      </c>
      <c r="H17" s="14">
        <v>0</v>
      </c>
      <c r="I17" s="15">
        <v>0</v>
      </c>
      <c r="J17" s="14">
        <v>7.2</v>
      </c>
      <c r="K17" s="14">
        <v>0</v>
      </c>
      <c r="L17" s="14">
        <v>0</v>
      </c>
      <c r="M17" s="14">
        <v>0</v>
      </c>
      <c r="N17" s="15">
        <v>7.2</v>
      </c>
      <c r="O17" s="14">
        <v>39</v>
      </c>
      <c r="P17" s="14">
        <v>199</v>
      </c>
      <c r="Q17" s="14">
        <v>245</v>
      </c>
      <c r="R17" s="15">
        <v>-0.35</v>
      </c>
      <c r="S17" s="14">
        <v>0</v>
      </c>
      <c r="T17" s="14">
        <v>0</v>
      </c>
      <c r="U17" s="14">
        <v>0</v>
      </c>
      <c r="V17" s="15">
        <v>0</v>
      </c>
      <c r="W17" s="14">
        <v>0</v>
      </c>
      <c r="X17" s="14">
        <v>0</v>
      </c>
      <c r="Y17" s="15">
        <v>0</v>
      </c>
      <c r="Z17" s="14">
        <v>0</v>
      </c>
      <c r="AA17" s="14">
        <v>0</v>
      </c>
      <c r="AB17" s="15">
        <v>0</v>
      </c>
      <c r="AC17" s="14">
        <v>0</v>
      </c>
      <c r="AD17" s="14">
        <v>0</v>
      </c>
      <c r="AE17" s="15">
        <v>0</v>
      </c>
      <c r="AF17" s="14">
        <v>0</v>
      </c>
      <c r="AG17" s="14">
        <v>0</v>
      </c>
      <c r="AH17" s="16">
        <f t="shared" si="0"/>
        <v>6.9</v>
      </c>
      <c r="AI17" s="17">
        <f t="shared" si="1"/>
        <v>23</v>
      </c>
    </row>
    <row r="18" spans="1:35">
      <c r="A18" s="10">
        <f>IF(D18="","",SUBTOTAL(3,$D$4:$D18))</f>
        <v>15</v>
      </c>
      <c r="B18" s="21" t="s">
        <v>62</v>
      </c>
      <c r="C18" s="22" t="s">
        <v>34</v>
      </c>
      <c r="D18" s="22" t="s">
        <v>63</v>
      </c>
      <c r="E18" s="14">
        <v>0</v>
      </c>
      <c r="F18" s="14">
        <v>0</v>
      </c>
      <c r="G18" s="14">
        <v>0</v>
      </c>
      <c r="H18" s="14">
        <v>0</v>
      </c>
      <c r="I18" s="15">
        <v>0</v>
      </c>
      <c r="J18" s="14">
        <v>18.799999999999997</v>
      </c>
      <c r="K18" s="14">
        <v>16.799999999999997</v>
      </c>
      <c r="L18" s="14">
        <v>0</v>
      </c>
      <c r="M18" s="14">
        <v>0</v>
      </c>
      <c r="N18" s="15">
        <v>35.599999999999994</v>
      </c>
      <c r="O18" s="14">
        <v>299</v>
      </c>
      <c r="P18" s="14">
        <v>295</v>
      </c>
      <c r="Q18" s="14">
        <v>338</v>
      </c>
      <c r="R18" s="15">
        <v>12.8</v>
      </c>
      <c r="S18" s="14">
        <v>0</v>
      </c>
      <c r="T18" s="14">
        <v>0</v>
      </c>
      <c r="U18" s="14">
        <v>0</v>
      </c>
      <c r="V18" s="15">
        <v>0</v>
      </c>
      <c r="W18" s="14">
        <v>0</v>
      </c>
      <c r="X18" s="14">
        <v>0</v>
      </c>
      <c r="Y18" s="15">
        <v>0</v>
      </c>
      <c r="Z18" s="14">
        <v>0</v>
      </c>
      <c r="AA18" s="14">
        <v>0</v>
      </c>
      <c r="AB18" s="15">
        <v>0</v>
      </c>
      <c r="AC18" s="14">
        <v>0</v>
      </c>
      <c r="AD18" s="14">
        <v>0</v>
      </c>
      <c r="AE18" s="15">
        <v>0</v>
      </c>
      <c r="AF18" s="14">
        <v>3.5999999999999996</v>
      </c>
      <c r="AG18" s="14">
        <v>0</v>
      </c>
      <c r="AH18" s="16">
        <f t="shared" si="0"/>
        <v>52</v>
      </c>
      <c r="AI18" s="17">
        <f t="shared" si="1"/>
        <v>173.3</v>
      </c>
    </row>
    <row r="19" spans="1:35">
      <c r="A19" s="10">
        <f>IF(D19="","",SUBTOTAL(3,$D$4:$D19))</f>
        <v>16</v>
      </c>
      <c r="B19" s="11" t="s">
        <v>64</v>
      </c>
      <c r="C19" s="12" t="s">
        <v>34</v>
      </c>
      <c r="D19" s="13" t="s">
        <v>65</v>
      </c>
      <c r="E19" s="14">
        <v>7</v>
      </c>
      <c r="F19" s="14">
        <v>0</v>
      </c>
      <c r="G19" s="14">
        <v>0</v>
      </c>
      <c r="H19" s="14">
        <v>0</v>
      </c>
      <c r="I19" s="15">
        <v>7</v>
      </c>
      <c r="J19" s="14">
        <v>14.4</v>
      </c>
      <c r="K19" s="14">
        <v>3.5999999999999996</v>
      </c>
      <c r="L19" s="14">
        <v>0</v>
      </c>
      <c r="M19" s="14">
        <v>0</v>
      </c>
      <c r="N19" s="15">
        <v>18</v>
      </c>
      <c r="O19" s="14">
        <v>564</v>
      </c>
      <c r="P19" s="14">
        <v>574</v>
      </c>
      <c r="Q19" s="14">
        <v>463</v>
      </c>
      <c r="R19" s="15">
        <v>33.75</v>
      </c>
      <c r="S19" s="14">
        <v>0</v>
      </c>
      <c r="T19" s="14">
        <v>0</v>
      </c>
      <c r="U19" s="14">
        <v>0</v>
      </c>
      <c r="V19" s="15">
        <v>0</v>
      </c>
      <c r="W19" s="14">
        <v>0</v>
      </c>
      <c r="X19" s="14">
        <v>0</v>
      </c>
      <c r="Y19" s="15">
        <v>0</v>
      </c>
      <c r="Z19" s="14">
        <v>0</v>
      </c>
      <c r="AA19" s="14">
        <v>0</v>
      </c>
      <c r="AB19" s="15">
        <v>0</v>
      </c>
      <c r="AC19" s="14">
        <v>0</v>
      </c>
      <c r="AD19" s="14">
        <v>0</v>
      </c>
      <c r="AE19" s="15">
        <v>0</v>
      </c>
      <c r="AF19" s="14">
        <v>4.8</v>
      </c>
      <c r="AG19" s="14">
        <v>9.6</v>
      </c>
      <c r="AH19" s="16">
        <f t="shared" si="0"/>
        <v>73.2</v>
      </c>
      <c r="AI19" s="17">
        <f t="shared" si="1"/>
        <v>244</v>
      </c>
    </row>
    <row r="20" spans="1:35">
      <c r="A20" s="10">
        <f>IF(D20="","",SUBTOTAL(3,$D$4:$D20))</f>
        <v>17</v>
      </c>
      <c r="B20" s="11" t="s">
        <v>66</v>
      </c>
      <c r="C20" s="12" t="s">
        <v>34</v>
      </c>
      <c r="D20" s="13" t="s">
        <v>67</v>
      </c>
      <c r="E20" s="14">
        <v>0</v>
      </c>
      <c r="F20" s="14">
        <v>0</v>
      </c>
      <c r="G20" s="14">
        <v>0</v>
      </c>
      <c r="H20" s="14">
        <v>0</v>
      </c>
      <c r="I20" s="15">
        <v>0</v>
      </c>
      <c r="J20" s="14">
        <v>0</v>
      </c>
      <c r="K20" s="14">
        <v>1.2</v>
      </c>
      <c r="L20" s="14">
        <v>0</v>
      </c>
      <c r="M20" s="14">
        <v>0</v>
      </c>
      <c r="N20" s="15">
        <v>1.2</v>
      </c>
      <c r="O20" s="14">
        <v>0</v>
      </c>
      <c r="P20" s="14">
        <v>0</v>
      </c>
      <c r="Q20" s="14">
        <v>0</v>
      </c>
      <c r="R20" s="15">
        <v>0</v>
      </c>
      <c r="S20" s="14">
        <v>0</v>
      </c>
      <c r="T20" s="14">
        <v>0</v>
      </c>
      <c r="U20" s="14">
        <v>0</v>
      </c>
      <c r="V20" s="15">
        <v>0</v>
      </c>
      <c r="W20" s="14">
        <v>0</v>
      </c>
      <c r="X20" s="14">
        <v>0</v>
      </c>
      <c r="Y20" s="15">
        <v>0</v>
      </c>
      <c r="Z20" s="14">
        <v>0</v>
      </c>
      <c r="AA20" s="14">
        <v>0</v>
      </c>
      <c r="AB20" s="15">
        <v>0</v>
      </c>
      <c r="AC20" s="14">
        <v>0</v>
      </c>
      <c r="AD20" s="14">
        <v>0</v>
      </c>
      <c r="AE20" s="15">
        <v>0</v>
      </c>
      <c r="AF20" s="14">
        <v>1.2</v>
      </c>
      <c r="AG20" s="14">
        <v>0</v>
      </c>
      <c r="AH20" s="16">
        <f t="shared" si="0"/>
        <v>2.4</v>
      </c>
      <c r="AI20" s="17">
        <f t="shared" si="1"/>
        <v>8</v>
      </c>
    </row>
    <row r="21" spans="1:35">
      <c r="A21" s="10">
        <f>IF(D21="","",SUBTOTAL(3,$D$4:$D21))</f>
        <v>18</v>
      </c>
      <c r="B21" s="11" t="s">
        <v>68</v>
      </c>
      <c r="C21" s="12" t="s">
        <v>34</v>
      </c>
      <c r="D21" s="13" t="s">
        <v>69</v>
      </c>
      <c r="E21" s="14">
        <v>2</v>
      </c>
      <c r="F21" s="14">
        <v>0</v>
      </c>
      <c r="G21" s="14">
        <v>0</v>
      </c>
      <c r="H21" s="14">
        <v>0</v>
      </c>
      <c r="I21" s="15">
        <v>2</v>
      </c>
      <c r="J21" s="14">
        <v>36.399999999999991</v>
      </c>
      <c r="K21" s="14">
        <v>13.2</v>
      </c>
      <c r="L21" s="14">
        <v>0</v>
      </c>
      <c r="M21" s="14">
        <v>0</v>
      </c>
      <c r="N21" s="15">
        <v>49.599999999999994</v>
      </c>
      <c r="O21" s="14">
        <v>730</v>
      </c>
      <c r="P21" s="14">
        <v>802</v>
      </c>
      <c r="Q21" s="14">
        <v>660</v>
      </c>
      <c r="R21" s="15">
        <v>43.6</v>
      </c>
      <c r="S21" s="14">
        <v>0</v>
      </c>
      <c r="T21" s="14">
        <v>0</v>
      </c>
      <c r="U21" s="14">
        <v>0</v>
      </c>
      <c r="V21" s="15">
        <v>0</v>
      </c>
      <c r="W21" s="14">
        <v>0</v>
      </c>
      <c r="X21" s="14">
        <v>0</v>
      </c>
      <c r="Y21" s="15">
        <v>0</v>
      </c>
      <c r="Z21" s="14">
        <v>0</v>
      </c>
      <c r="AA21" s="14">
        <v>0</v>
      </c>
      <c r="AB21" s="15">
        <v>0</v>
      </c>
      <c r="AC21" s="14">
        <v>0</v>
      </c>
      <c r="AD21" s="14">
        <v>0</v>
      </c>
      <c r="AE21" s="15">
        <v>0</v>
      </c>
      <c r="AF21" s="14">
        <v>1.2</v>
      </c>
      <c r="AG21" s="14">
        <v>0</v>
      </c>
      <c r="AH21" s="16">
        <f t="shared" si="0"/>
        <v>96.4</v>
      </c>
      <c r="AI21" s="17">
        <f t="shared" si="1"/>
        <v>321.3</v>
      </c>
    </row>
    <row r="22" spans="1:35">
      <c r="A22" s="10">
        <f>IF(D22="","",SUBTOTAL(3,$D$4:$D22))</f>
        <v>19</v>
      </c>
      <c r="B22" s="11" t="s">
        <v>70</v>
      </c>
      <c r="C22" s="12" t="s">
        <v>34</v>
      </c>
      <c r="D22" s="13" t="s">
        <v>71</v>
      </c>
      <c r="E22" s="14">
        <v>2</v>
      </c>
      <c r="F22" s="14">
        <v>0</v>
      </c>
      <c r="G22" s="14">
        <v>0</v>
      </c>
      <c r="H22" s="14">
        <v>0</v>
      </c>
      <c r="I22" s="15">
        <v>2</v>
      </c>
      <c r="J22" s="14">
        <v>9.6</v>
      </c>
      <c r="K22" s="14">
        <v>33.599999999999994</v>
      </c>
      <c r="L22" s="14">
        <v>0</v>
      </c>
      <c r="M22" s="14">
        <v>0</v>
      </c>
      <c r="N22" s="15">
        <v>43.199999999999996</v>
      </c>
      <c r="O22" s="14">
        <v>320</v>
      </c>
      <c r="P22" s="14">
        <v>332</v>
      </c>
      <c r="Q22" s="14">
        <v>379</v>
      </c>
      <c r="R22" s="15">
        <v>13.65</v>
      </c>
      <c r="S22" s="14">
        <v>0</v>
      </c>
      <c r="T22" s="14">
        <v>0</v>
      </c>
      <c r="U22" s="14">
        <v>0</v>
      </c>
      <c r="V22" s="15">
        <v>0</v>
      </c>
      <c r="W22" s="14">
        <v>0</v>
      </c>
      <c r="X22" s="14">
        <v>0</v>
      </c>
      <c r="Y22" s="15">
        <v>0</v>
      </c>
      <c r="Z22" s="14">
        <v>0</v>
      </c>
      <c r="AA22" s="14">
        <v>0</v>
      </c>
      <c r="AB22" s="15">
        <v>0</v>
      </c>
      <c r="AC22" s="14">
        <v>0</v>
      </c>
      <c r="AD22" s="14">
        <v>0</v>
      </c>
      <c r="AE22" s="15">
        <v>0</v>
      </c>
      <c r="AF22" s="14">
        <v>3.5999999999999996</v>
      </c>
      <c r="AG22" s="14">
        <v>0</v>
      </c>
      <c r="AH22" s="16">
        <f t="shared" si="0"/>
        <v>62.5</v>
      </c>
      <c r="AI22" s="17">
        <f t="shared" si="1"/>
        <v>208.3</v>
      </c>
    </row>
    <row r="23" spans="1:35">
      <c r="A23" s="10" t="str">
        <f>IF(D23="","",SUBTOTAL(3,$D$4:$D23))</f>
        <v/>
      </c>
      <c r="B23" s="23"/>
      <c r="C23" s="24"/>
      <c r="D23" s="24"/>
      <c r="E23" s="14"/>
      <c r="F23" s="14"/>
      <c r="G23" s="14"/>
      <c r="H23" s="14"/>
      <c r="I23" s="15"/>
      <c r="J23" s="14"/>
      <c r="K23" s="14"/>
      <c r="L23" s="14"/>
      <c r="M23" s="14"/>
      <c r="N23" s="15"/>
      <c r="O23" s="14"/>
      <c r="P23" s="14"/>
      <c r="Q23" s="14"/>
      <c r="R23" s="15"/>
      <c r="S23" s="14"/>
      <c r="T23" s="14"/>
      <c r="U23" s="14"/>
      <c r="V23" s="15"/>
      <c r="W23" s="14"/>
      <c r="X23" s="14"/>
      <c r="Y23" s="15"/>
      <c r="Z23" s="14"/>
      <c r="AA23" s="14"/>
      <c r="AB23" s="15"/>
      <c r="AC23" s="14"/>
      <c r="AD23" s="14"/>
      <c r="AE23" s="15"/>
      <c r="AF23" s="14"/>
      <c r="AG23" s="14"/>
      <c r="AH23" s="16" t="str">
        <f t="shared" si="0"/>
        <v/>
      </c>
      <c r="AI23" s="17" t="str">
        <f t="shared" si="1"/>
        <v/>
      </c>
    </row>
    <row r="24" spans="1:35">
      <c r="E24" s="17">
        <f t="shared" ref="E24:AH24" si="2">SUBTOTAL(9,E2:E23)</f>
        <v>41</v>
      </c>
      <c r="F24" s="17">
        <f t="shared" si="2"/>
        <v>2</v>
      </c>
      <c r="G24" s="17">
        <f t="shared" si="2"/>
        <v>0</v>
      </c>
      <c r="H24" s="17">
        <f t="shared" si="2"/>
        <v>0</v>
      </c>
      <c r="I24" s="26">
        <f t="shared" si="2"/>
        <v>45</v>
      </c>
      <c r="J24" s="17">
        <f t="shared" si="2"/>
        <v>279.99999999999994</v>
      </c>
      <c r="K24" s="17">
        <f t="shared" si="2"/>
        <v>208.79999999999995</v>
      </c>
      <c r="L24" s="17">
        <f t="shared" si="2"/>
        <v>0</v>
      </c>
      <c r="M24" s="17">
        <f t="shared" si="2"/>
        <v>0</v>
      </c>
      <c r="N24" s="26">
        <f t="shared" si="2"/>
        <v>488.7999999999999</v>
      </c>
      <c r="O24" s="17">
        <f t="shared" si="2"/>
        <v>6977</v>
      </c>
      <c r="P24" s="17">
        <f t="shared" si="2"/>
        <v>6977</v>
      </c>
      <c r="Q24" s="17">
        <f t="shared" si="2"/>
        <v>6977</v>
      </c>
      <c r="R24" s="26">
        <f t="shared" si="2"/>
        <v>348.84999999999997</v>
      </c>
      <c r="S24" s="17">
        <f t="shared" si="2"/>
        <v>0</v>
      </c>
      <c r="T24" s="17">
        <f t="shared" si="2"/>
        <v>0</v>
      </c>
      <c r="U24" s="17">
        <f t="shared" si="2"/>
        <v>0</v>
      </c>
      <c r="V24" s="26">
        <f t="shared" si="2"/>
        <v>0</v>
      </c>
      <c r="W24" s="17">
        <f t="shared" si="2"/>
        <v>0</v>
      </c>
      <c r="X24" s="17">
        <f t="shared" si="2"/>
        <v>0</v>
      </c>
      <c r="Y24" s="26">
        <f t="shared" si="2"/>
        <v>0</v>
      </c>
      <c r="Z24" s="17">
        <f t="shared" si="2"/>
        <v>0</v>
      </c>
      <c r="AA24" s="17">
        <f t="shared" si="2"/>
        <v>0</v>
      </c>
      <c r="AB24" s="26">
        <f t="shared" si="2"/>
        <v>0</v>
      </c>
      <c r="AC24" s="17">
        <f t="shared" si="2"/>
        <v>0</v>
      </c>
      <c r="AD24" s="17">
        <f t="shared" si="2"/>
        <v>0</v>
      </c>
      <c r="AE24" s="26">
        <f t="shared" si="2"/>
        <v>0</v>
      </c>
      <c r="AF24" s="17">
        <f t="shared" si="2"/>
        <v>36.400000000000006</v>
      </c>
      <c r="AG24" s="17">
        <f t="shared" si="2"/>
        <v>131.19999999999999</v>
      </c>
      <c r="AH24" s="26">
        <f t="shared" si="2"/>
        <v>1050.6000000000001</v>
      </c>
    </row>
  </sheetData>
  <sheetProtection formatCells="0" formatColumns="0" formatRows="0" autoFilter="0"/>
  <autoFilter ref="A3:AI23"/>
  <mergeCells count="16">
    <mergeCell ref="O1:V1"/>
    <mergeCell ref="W1:AE1"/>
    <mergeCell ref="AF1:AF3"/>
    <mergeCell ref="AG1:AG3"/>
    <mergeCell ref="AH1:AH3"/>
    <mergeCell ref="O2:R2"/>
    <mergeCell ref="S2:V2"/>
    <mergeCell ref="W2:Y2"/>
    <mergeCell ref="Z2:AB2"/>
    <mergeCell ref="AC2:AE2"/>
    <mergeCell ref="J1:N2"/>
    <mergeCell ref="A1:A3"/>
    <mergeCell ref="B1:B3"/>
    <mergeCell ref="C1:C3"/>
    <mergeCell ref="D1:D3"/>
    <mergeCell ref="E1:I2"/>
  </mergeCells>
  <conditionalFormatting sqref="E1:AH2 E3:P3 R3:T3 V3:AH3 E4:AH1048576">
    <cfRule type="cellIs" dxfId="2" priority="4" stopIfTrue="1" operator="lessThan">
      <formula>0</formula>
    </cfRule>
  </conditionalFormatting>
  <conditionalFormatting sqref="Q3">
    <cfRule type="cellIs" dxfId="1" priority="3" stopIfTrue="1" operator="lessThan">
      <formula>0</formula>
    </cfRule>
  </conditionalFormatting>
  <conditionalFormatting sqref="U3">
    <cfRule type="cellIs" dxfId="0" priority="2" stopIfTrue="1" operator="lessThan">
      <formula>0</formula>
    </cfRule>
  </conditionalFormatting>
  <printOptions horizontalCentered="1"/>
  <pageMargins left="0.25" right="0.25" top="0.25" bottom="0.25" header="0.5" footer="0.5"/>
  <pageSetup paperSize="9" scale="44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HK1</vt:lpstr>
      <vt:lpstr>HK2</vt:lpstr>
      <vt:lpstr>CA NAM</vt:lpstr>
      <vt:lpstr>'CA NAM'!Print_Titles</vt:lpstr>
      <vt:lpstr>'HK1'!Print_Titles</vt:lpstr>
      <vt:lpstr>'HK2'!Print_Titles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Hà Phước Tuấn</dc:creator>
  <cp:lastModifiedBy>Hà Phước Tuấn</cp:lastModifiedBy>
  <dcterms:created xsi:type="dcterms:W3CDTF">2017-07-24T02:15:40Z</dcterms:created>
  <dcterms:modified xsi:type="dcterms:W3CDTF">2017-07-24T06:23:42Z</dcterms:modified>
</cp:coreProperties>
</file>